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27" documentId="8_{33B7921E-4987-4BBA-91FD-33EDC0214075}" xr6:coauthVersionLast="47" xr6:coauthVersionMax="47" xr10:uidLastSave="{AFF060D4-E979-4AED-AF09-AC85D689A7E4}"/>
  <workbookProtection workbookAlgorithmName="SHA-512" workbookHashValue="27dy0ZFS+fLpO9eeRXXgyldD6/gYF86zL7N3yeK8o0hRlxOEYcXIyCE9neo1iP9KW5AWgyz2npKZY3OLhyQi2Q==" workbookSaltValue="sdqV1CrxkBgTzsxI1+ojXQ==" workbookSpinCount="100000" lockStructure="1"/>
  <bookViews>
    <workbookView xWindow="-28920" yWindow="1725" windowWidth="29040" windowHeight="15720" tabRatio="602"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VA Shenandoah Valley Regional" sheetId="36" r:id="rId12"/>
    <sheet name="Virginia South Central" sheetId="37" r:id="rId13"/>
    <sheet name="Richmond-Petersburg, VA" sheetId="33" r:id="rId14"/>
    <sheet name="Bristol &amp; Kingsport TN&amp;VA, MSA" sheetId="34" r:id="rId15"/>
    <sheet name="Virginia Tourism Regions" sheetId="35" r:id="rId16"/>
  </sheets>
  <definedNames>
    <definedName name="_xlnm.Print_Area" localSheetId="0">'Current Week View'!$A$1:$AG$147</definedName>
    <definedName name="_xlnm.Print_Area" localSheetId="6">Help!$A$1:$O$31</definedName>
    <definedName name="_xlnm.Print_Area" localSheetId="1">'Rolling-28 Day View'!$A$1:$AG$147</definedName>
    <definedName name="_xlnm.Print_Area" localSheetId="2">'Translation Table'!$A$1:$X$43</definedName>
    <definedName name="_xlnm.Print_Titles" localSheetId="0">'Current Week View'!$A:$A,'Current Week View'!$1:$3</definedName>
    <definedName name="_xlnm.Print_Titles" localSheetId="1">'Rolling-28 Day View'!$A:$A,'Rolling-28 Day View'!$1:$3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38" i="28" l="1"/>
  <c r="AF138" i="28"/>
  <c r="AE138" i="28"/>
  <c r="AD138" i="28"/>
  <c r="AC138" i="28"/>
  <c r="AB138" i="28"/>
  <c r="AA138" i="28"/>
  <c r="Z138" i="28"/>
  <c r="Y138" i="28"/>
  <c r="X138" i="28"/>
  <c r="V138" i="28"/>
  <c r="U138" i="28"/>
  <c r="T138" i="28"/>
  <c r="S138" i="28"/>
  <c r="R138" i="28"/>
  <c r="Q138" i="28"/>
  <c r="P138" i="28"/>
  <c r="O138" i="28"/>
  <c r="N138" i="28"/>
  <c r="M138" i="28"/>
  <c r="AG137" i="28"/>
  <c r="AF137" i="28"/>
  <c r="AE137" i="28"/>
  <c r="AD137" i="28"/>
  <c r="AC137" i="28"/>
  <c r="AB137" i="28"/>
  <c r="AA137" i="28"/>
  <c r="Z137" i="28"/>
  <c r="Y137" i="28"/>
  <c r="X137" i="28"/>
  <c r="V137" i="28"/>
  <c r="U137" i="28"/>
  <c r="T137" i="28"/>
  <c r="S137" i="28"/>
  <c r="R137" i="28"/>
  <c r="Q137" i="28"/>
  <c r="P137" i="28"/>
  <c r="O137" i="28"/>
  <c r="N137" i="28"/>
  <c r="M137" i="28"/>
  <c r="AG105" i="28"/>
  <c r="AF105" i="28"/>
  <c r="AE105" i="28"/>
  <c r="AD105" i="28"/>
  <c r="AC105" i="28"/>
  <c r="AB105" i="28"/>
  <c r="AA105" i="28"/>
  <c r="Z105" i="28"/>
  <c r="Y105" i="28"/>
  <c r="X105" i="28"/>
  <c r="V105" i="28"/>
  <c r="U105" i="28"/>
  <c r="T105" i="28"/>
  <c r="S105" i="28"/>
  <c r="R105" i="28"/>
  <c r="Q105" i="28"/>
  <c r="P105" i="28"/>
  <c r="O105" i="28"/>
  <c r="N105" i="28"/>
  <c r="M105" i="28"/>
  <c r="AG104" i="28"/>
  <c r="AF104" i="28"/>
  <c r="AE104" i="28"/>
  <c r="AD104" i="28"/>
  <c r="AC104" i="28"/>
  <c r="AB104" i="28"/>
  <c r="AA104" i="28"/>
  <c r="Z104" i="28"/>
  <c r="Y104" i="28"/>
  <c r="X104" i="28"/>
  <c r="V104" i="28"/>
  <c r="U104" i="28"/>
  <c r="T104" i="28"/>
  <c r="S104" i="28"/>
  <c r="R104" i="28"/>
  <c r="Q104" i="28"/>
  <c r="P104" i="28"/>
  <c r="O104" i="28"/>
  <c r="N104" i="28"/>
  <c r="M104" i="28"/>
  <c r="AG123" i="28"/>
  <c r="AF123" i="28"/>
  <c r="AE123" i="28"/>
  <c r="AD123" i="28"/>
  <c r="AC123" i="28"/>
  <c r="AB123" i="28"/>
  <c r="AA123" i="28"/>
  <c r="Z123" i="28"/>
  <c r="Y123" i="28"/>
  <c r="X123" i="28"/>
  <c r="V123" i="28"/>
  <c r="U123" i="28"/>
  <c r="T123" i="28"/>
  <c r="S123" i="28"/>
  <c r="R123" i="28"/>
  <c r="Q123" i="28"/>
  <c r="P123" i="28"/>
  <c r="O123" i="28"/>
  <c r="N123" i="28"/>
  <c r="M123" i="28"/>
  <c r="AG122" i="28"/>
  <c r="AF122" i="28"/>
  <c r="AE122" i="28"/>
  <c r="AD122" i="28"/>
  <c r="AC122" i="28"/>
  <c r="AB122" i="28"/>
  <c r="AA122" i="28"/>
  <c r="Z122" i="28"/>
  <c r="Y122" i="28"/>
  <c r="X122" i="28"/>
  <c r="V122" i="28"/>
  <c r="U122" i="28"/>
  <c r="T122" i="28"/>
  <c r="S122" i="28"/>
  <c r="R122" i="28"/>
  <c r="Q122" i="28"/>
  <c r="P122" i="28"/>
  <c r="O122" i="28"/>
  <c r="N122" i="28"/>
  <c r="M122" i="28"/>
  <c r="AG123" i="22"/>
  <c r="AF123" i="22"/>
  <c r="AE123" i="22"/>
  <c r="AD123" i="22"/>
  <c r="AC123" i="22"/>
  <c r="AB123" i="22"/>
  <c r="AA123" i="22"/>
  <c r="Z123" i="22"/>
  <c r="Y123" i="22"/>
  <c r="X123" i="22"/>
  <c r="AG122" i="22"/>
  <c r="AF122" i="22"/>
  <c r="AE122" i="22"/>
  <c r="AD122" i="22"/>
  <c r="AC122" i="22"/>
  <c r="AB122" i="22"/>
  <c r="AA122" i="22"/>
  <c r="Z122" i="22"/>
  <c r="Y122" i="22"/>
  <c r="X122" i="22"/>
  <c r="AG105" i="22"/>
  <c r="AF105" i="22"/>
  <c r="AE105" i="22"/>
  <c r="AD105" i="22"/>
  <c r="AC105" i="22"/>
  <c r="AB105" i="22"/>
  <c r="AA105" i="22"/>
  <c r="Z105" i="22"/>
  <c r="Y105" i="22"/>
  <c r="X105" i="22"/>
  <c r="AG104" i="22"/>
  <c r="AF104" i="22"/>
  <c r="AE104" i="22"/>
  <c r="AD104" i="22"/>
  <c r="AC104" i="22"/>
  <c r="AB104" i="22"/>
  <c r="AA104" i="22"/>
  <c r="Z104" i="22"/>
  <c r="Y104" i="22"/>
  <c r="X104" i="22"/>
  <c r="AG138" i="22"/>
  <c r="AF138" i="22"/>
  <c r="AE138" i="22"/>
  <c r="AD138" i="22"/>
  <c r="AC138" i="22"/>
  <c r="AB138" i="22"/>
  <c r="AA138" i="22"/>
  <c r="Z138" i="22"/>
  <c r="Y138" i="22"/>
  <c r="X138" i="22"/>
  <c r="AG137" i="22"/>
  <c r="AF137" i="22"/>
  <c r="AE137" i="22"/>
  <c r="AD137" i="22"/>
  <c r="AC137" i="22"/>
  <c r="AB137" i="22"/>
  <c r="AA137" i="22"/>
  <c r="Z137" i="22"/>
  <c r="Y137" i="22"/>
  <c r="X137" i="22"/>
  <c r="V138" i="22"/>
  <c r="U138" i="22"/>
  <c r="T138" i="22"/>
  <c r="S138" i="22"/>
  <c r="R138" i="22"/>
  <c r="Q138" i="22"/>
  <c r="P138" i="22"/>
  <c r="O138" i="22"/>
  <c r="N138" i="22"/>
  <c r="M138" i="22"/>
  <c r="V137" i="22"/>
  <c r="U137" i="22"/>
  <c r="T137" i="22"/>
  <c r="S137" i="22"/>
  <c r="R137" i="22"/>
  <c r="Q137" i="22"/>
  <c r="P137" i="22"/>
  <c r="O137" i="22"/>
  <c r="N137" i="22"/>
  <c r="M137" i="22"/>
  <c r="V123" i="22"/>
  <c r="U123" i="22"/>
  <c r="T123" i="22"/>
  <c r="S123" i="22"/>
  <c r="R123" i="22"/>
  <c r="Q123" i="22"/>
  <c r="P123" i="22"/>
  <c r="O123" i="22"/>
  <c r="N123" i="22"/>
  <c r="M123" i="22"/>
  <c r="V122" i="22"/>
  <c r="U122" i="22"/>
  <c r="T122" i="22"/>
  <c r="S122" i="22"/>
  <c r="R122" i="22"/>
  <c r="Q122" i="22"/>
  <c r="P122" i="22"/>
  <c r="O122" i="22"/>
  <c r="N122" i="22"/>
  <c r="M122" i="22"/>
  <c r="V105" i="22"/>
  <c r="U105" i="22"/>
  <c r="T105" i="22"/>
  <c r="S105" i="22"/>
  <c r="R105" i="22"/>
  <c r="Q105" i="22"/>
  <c r="P105" i="22"/>
  <c r="O105" i="22"/>
  <c r="N105" i="22"/>
  <c r="M105" i="22"/>
  <c r="V104" i="22"/>
  <c r="U104" i="22"/>
  <c r="T104" i="22"/>
  <c r="S104" i="22"/>
  <c r="R104" i="22"/>
  <c r="Q104" i="22"/>
  <c r="P104" i="22"/>
  <c r="O104" i="22"/>
  <c r="N104" i="22"/>
  <c r="M104" i="22"/>
  <c r="AG141" i="28"/>
  <c r="AF141" i="28"/>
  <c r="AE141" i="28"/>
  <c r="AD141" i="28"/>
  <c r="AC141" i="28"/>
  <c r="AB141" i="28"/>
  <c r="AA141" i="28"/>
  <c r="Z141" i="28"/>
  <c r="Y141" i="28"/>
  <c r="X141" i="28"/>
  <c r="AG135" i="28"/>
  <c r="AF135" i="28"/>
  <c r="AE135" i="28"/>
  <c r="AD135" i="28"/>
  <c r="AC135" i="28"/>
  <c r="AB135" i="28"/>
  <c r="AA135" i="28"/>
  <c r="Z135" i="28"/>
  <c r="Y135" i="28"/>
  <c r="X135" i="28"/>
  <c r="AG132" i="28"/>
  <c r="AF132" i="28"/>
  <c r="AE132" i="28"/>
  <c r="AD132" i="28"/>
  <c r="AC132" i="28"/>
  <c r="AB132" i="28"/>
  <c r="AA132" i="28"/>
  <c r="Z132" i="28"/>
  <c r="Y132" i="28"/>
  <c r="X132" i="28"/>
  <c r="AG144" i="28"/>
  <c r="AF144" i="28"/>
  <c r="AE144" i="28"/>
  <c r="AD144" i="28"/>
  <c r="AC144" i="28"/>
  <c r="AB144" i="28"/>
  <c r="AA144" i="28"/>
  <c r="Z144" i="28"/>
  <c r="Y144" i="28"/>
  <c r="X144" i="28"/>
  <c r="AG129" i="28"/>
  <c r="AF129" i="28"/>
  <c r="AE129" i="28"/>
  <c r="AD129" i="28"/>
  <c r="AC129" i="28"/>
  <c r="AB129" i="28"/>
  <c r="AA129" i="28"/>
  <c r="Z129" i="28"/>
  <c r="Y129" i="28"/>
  <c r="X129" i="28"/>
  <c r="AG126" i="28"/>
  <c r="AF126" i="28"/>
  <c r="AE126" i="28"/>
  <c r="AD126" i="28"/>
  <c r="AC126" i="28"/>
  <c r="AB126" i="28"/>
  <c r="AA126" i="28"/>
  <c r="Z126" i="28"/>
  <c r="Y126" i="28"/>
  <c r="X126" i="28"/>
  <c r="AG111" i="28"/>
  <c r="AF111" i="28"/>
  <c r="AE111" i="28"/>
  <c r="AD111" i="28"/>
  <c r="AC111" i="28"/>
  <c r="AB111" i="28"/>
  <c r="AA111" i="28"/>
  <c r="Z111" i="28"/>
  <c r="Y111" i="28"/>
  <c r="X111" i="28"/>
  <c r="AG114" i="28"/>
  <c r="AF114" i="28"/>
  <c r="AE114" i="28"/>
  <c r="AD114" i="28"/>
  <c r="AC114" i="28"/>
  <c r="AB114" i="28"/>
  <c r="AA114" i="28"/>
  <c r="Z114" i="28"/>
  <c r="Y114" i="28"/>
  <c r="X114" i="28"/>
  <c r="AG108" i="28"/>
  <c r="AF108" i="28"/>
  <c r="AE108" i="28"/>
  <c r="AD108" i="28"/>
  <c r="AC108" i="28"/>
  <c r="AB108" i="28"/>
  <c r="AA108" i="28"/>
  <c r="Z108" i="28"/>
  <c r="Y108" i="28"/>
  <c r="X108" i="28"/>
  <c r="AG120" i="28"/>
  <c r="AF120" i="28"/>
  <c r="AE120" i="28"/>
  <c r="AD120" i="28"/>
  <c r="AC120" i="28"/>
  <c r="AB120" i="28"/>
  <c r="AA120" i="28"/>
  <c r="Z120" i="28"/>
  <c r="Y120" i="28"/>
  <c r="X120" i="28"/>
  <c r="AG117" i="28"/>
  <c r="AF117" i="28"/>
  <c r="AE117" i="28"/>
  <c r="AD117" i="28"/>
  <c r="AC117" i="28"/>
  <c r="AB117" i="28"/>
  <c r="AA117" i="28"/>
  <c r="Z117" i="28"/>
  <c r="Y117" i="28"/>
  <c r="X117" i="28"/>
  <c r="AG102" i="28"/>
  <c r="AF102" i="28"/>
  <c r="AE102" i="28"/>
  <c r="AD102" i="28"/>
  <c r="AC102" i="28"/>
  <c r="AB102" i="28"/>
  <c r="AA102" i="28"/>
  <c r="Z102" i="28"/>
  <c r="Y102" i="28"/>
  <c r="X102" i="28"/>
  <c r="AG99" i="28"/>
  <c r="AF99" i="28"/>
  <c r="AE99" i="28"/>
  <c r="AD99" i="28"/>
  <c r="AC99" i="28"/>
  <c r="AB99" i="28"/>
  <c r="AA99" i="28"/>
  <c r="Z99" i="28"/>
  <c r="Y99" i="28"/>
  <c r="X99" i="28"/>
  <c r="AG96" i="28"/>
  <c r="AF96" i="28"/>
  <c r="AE96" i="28"/>
  <c r="AD96" i="28"/>
  <c r="AC96" i="28"/>
  <c r="AB96" i="28"/>
  <c r="AA96" i="28"/>
  <c r="Z96" i="28"/>
  <c r="Y96" i="28"/>
  <c r="X96" i="28"/>
  <c r="AG93" i="28"/>
  <c r="AF93" i="28"/>
  <c r="AE93" i="28"/>
  <c r="AD93" i="28"/>
  <c r="AC93" i="28"/>
  <c r="AB93" i="28"/>
  <c r="AA93" i="28"/>
  <c r="Z93" i="28"/>
  <c r="Y93" i="28"/>
  <c r="X93" i="28"/>
  <c r="AG90" i="28"/>
  <c r="AF90" i="28"/>
  <c r="AE90" i="28"/>
  <c r="AD90" i="28"/>
  <c r="AC90" i="28"/>
  <c r="AB90" i="28"/>
  <c r="AA90" i="28"/>
  <c r="Z90" i="28"/>
  <c r="Y90" i="28"/>
  <c r="X90" i="28"/>
  <c r="AG87" i="28"/>
  <c r="AF87" i="28"/>
  <c r="AE87" i="28"/>
  <c r="AD87" i="28"/>
  <c r="AC87" i="28"/>
  <c r="AB87" i="28"/>
  <c r="AA87" i="28"/>
  <c r="Z87" i="28"/>
  <c r="Y87" i="28"/>
  <c r="X87" i="28"/>
  <c r="AG84" i="28"/>
  <c r="AF84" i="28"/>
  <c r="AE84" i="28"/>
  <c r="AD84" i="28"/>
  <c r="AC84" i="28"/>
  <c r="AB84" i="28"/>
  <c r="AA84" i="28"/>
  <c r="Z84" i="28"/>
  <c r="Y84" i="28"/>
  <c r="X84" i="28"/>
  <c r="AG81" i="28"/>
  <c r="AF81" i="28"/>
  <c r="AE81" i="28"/>
  <c r="AD81" i="28"/>
  <c r="AC81" i="28"/>
  <c r="AB81" i="28"/>
  <c r="AA81" i="28"/>
  <c r="Z81" i="28"/>
  <c r="Y81" i="28"/>
  <c r="X81" i="28"/>
  <c r="AG78" i="28"/>
  <c r="AF78" i="28"/>
  <c r="AE78" i="28"/>
  <c r="AD78" i="28"/>
  <c r="AC78" i="28"/>
  <c r="AB78" i="28"/>
  <c r="AA78" i="28"/>
  <c r="Z78" i="28"/>
  <c r="Y78" i="28"/>
  <c r="X78" i="28"/>
  <c r="AG75" i="28"/>
  <c r="AF75" i="28"/>
  <c r="AE75" i="28"/>
  <c r="AD75" i="28"/>
  <c r="AC75" i="28"/>
  <c r="AB75" i="28"/>
  <c r="AA75" i="28"/>
  <c r="Z75" i="28"/>
  <c r="Y75" i="28"/>
  <c r="X75" i="28"/>
  <c r="AG72" i="28"/>
  <c r="AF72" i="28"/>
  <c r="AE72" i="28"/>
  <c r="AD72" i="28"/>
  <c r="AC72" i="28"/>
  <c r="AB72" i="28"/>
  <c r="AA72" i="28"/>
  <c r="Z72" i="28"/>
  <c r="Y72" i="28"/>
  <c r="X72" i="28"/>
  <c r="AG69" i="28"/>
  <c r="AF69" i="28"/>
  <c r="AE69" i="28"/>
  <c r="AD69" i="28"/>
  <c r="AC69" i="28"/>
  <c r="AB69" i="28"/>
  <c r="AA69" i="28"/>
  <c r="Z69" i="28"/>
  <c r="Y69" i="28"/>
  <c r="X69" i="28"/>
  <c r="AG66" i="28"/>
  <c r="AF66" i="28"/>
  <c r="AE66" i="28"/>
  <c r="AD66" i="28"/>
  <c r="AC66" i="28"/>
  <c r="AB66" i="28"/>
  <c r="AA66" i="28"/>
  <c r="Z66" i="28"/>
  <c r="Y66" i="28"/>
  <c r="X66" i="28"/>
  <c r="AG63" i="28"/>
  <c r="AF63" i="28"/>
  <c r="AE63" i="28"/>
  <c r="AD63" i="28"/>
  <c r="AC63" i="28"/>
  <c r="AB63" i="28"/>
  <c r="AA63" i="28"/>
  <c r="Z63" i="28"/>
  <c r="Y63" i="28"/>
  <c r="X63" i="28"/>
  <c r="AG60" i="28"/>
  <c r="AF60" i="28"/>
  <c r="AE60" i="28"/>
  <c r="AD60" i="28"/>
  <c r="AC60" i="28"/>
  <c r="AB60" i="28"/>
  <c r="AA60" i="28"/>
  <c r="Z60" i="28"/>
  <c r="Y60" i="28"/>
  <c r="X60" i="28"/>
  <c r="AG57" i="28"/>
  <c r="AF57" i="28"/>
  <c r="AE57" i="28"/>
  <c r="AD57" i="28"/>
  <c r="AC57" i="28"/>
  <c r="AB57" i="28"/>
  <c r="AA57" i="28"/>
  <c r="Z57" i="28"/>
  <c r="Y57" i="28"/>
  <c r="X57" i="28"/>
  <c r="AG54" i="28"/>
  <c r="AF54" i="28"/>
  <c r="AE54" i="28"/>
  <c r="AD54" i="28"/>
  <c r="AC54" i="28"/>
  <c r="AB54" i="28"/>
  <c r="AA54" i="28"/>
  <c r="Z54" i="28"/>
  <c r="Y54" i="28"/>
  <c r="X54" i="28"/>
  <c r="AG51" i="28"/>
  <c r="AF51" i="28"/>
  <c r="AE51" i="28"/>
  <c r="AD51" i="28"/>
  <c r="AC51" i="28"/>
  <c r="AB51" i="28"/>
  <c r="AA51" i="28"/>
  <c r="Z51" i="28"/>
  <c r="Y51" i="28"/>
  <c r="X51" i="28"/>
  <c r="AG48" i="28"/>
  <c r="AF48" i="28"/>
  <c r="AE48" i="28"/>
  <c r="AD48" i="28"/>
  <c r="AC48" i="28"/>
  <c r="AB48" i="28"/>
  <c r="AA48" i="28"/>
  <c r="Z48" i="28"/>
  <c r="Y48" i="28"/>
  <c r="X48" i="28"/>
  <c r="AG45" i="28"/>
  <c r="AF45" i="28"/>
  <c r="AE45" i="28"/>
  <c r="AD45" i="28"/>
  <c r="AC45" i="28"/>
  <c r="AB45" i="28"/>
  <c r="AA45" i="28"/>
  <c r="Z45" i="28"/>
  <c r="Y45" i="28"/>
  <c r="X45" i="28"/>
  <c r="AG42" i="28"/>
  <c r="AF42" i="28"/>
  <c r="AE42" i="28"/>
  <c r="AD42" i="28"/>
  <c r="AC42" i="28"/>
  <c r="AB42" i="28"/>
  <c r="AA42" i="28"/>
  <c r="Z42" i="28"/>
  <c r="Y42" i="28"/>
  <c r="X42" i="28"/>
  <c r="AG39" i="28"/>
  <c r="AF39" i="28"/>
  <c r="AE39" i="28"/>
  <c r="AD39" i="28"/>
  <c r="AC39" i="28"/>
  <c r="AB39" i="28"/>
  <c r="AA39" i="28"/>
  <c r="Z39" i="28"/>
  <c r="Y39" i="28"/>
  <c r="X39" i="28"/>
  <c r="AG36" i="28"/>
  <c r="AF36" i="28"/>
  <c r="AE36" i="28"/>
  <c r="AD36" i="28"/>
  <c r="AC36" i="28"/>
  <c r="AB36" i="28"/>
  <c r="AA36" i="28"/>
  <c r="Z36" i="28"/>
  <c r="Y36" i="28"/>
  <c r="X36" i="28"/>
  <c r="AG33" i="28"/>
  <c r="AF33" i="28"/>
  <c r="AE33" i="28"/>
  <c r="AD33" i="28"/>
  <c r="AC33" i="28"/>
  <c r="AB33" i="28"/>
  <c r="AA33" i="28"/>
  <c r="Z33" i="28"/>
  <c r="Y33" i="28"/>
  <c r="X33" i="28"/>
  <c r="AG30" i="28"/>
  <c r="AF30" i="28"/>
  <c r="AE30" i="28"/>
  <c r="AD30" i="28"/>
  <c r="AC30" i="28"/>
  <c r="AB30" i="28"/>
  <c r="AA30" i="28"/>
  <c r="Z30" i="28"/>
  <c r="Y30" i="28"/>
  <c r="X30" i="28"/>
  <c r="AG27" i="28"/>
  <c r="AF27" i="28"/>
  <c r="AE27" i="28"/>
  <c r="AD27" i="28"/>
  <c r="AC27" i="28"/>
  <c r="AB27" i="28"/>
  <c r="AA27" i="28"/>
  <c r="Z27" i="28"/>
  <c r="Y27" i="28"/>
  <c r="X27" i="28"/>
  <c r="AG24" i="28"/>
  <c r="AF24" i="28"/>
  <c r="AE24" i="28"/>
  <c r="AD24" i="28"/>
  <c r="AC24" i="28"/>
  <c r="AB24" i="28"/>
  <c r="AA24" i="28"/>
  <c r="Z24" i="28"/>
  <c r="Y24" i="28"/>
  <c r="X24" i="28"/>
  <c r="AG21" i="28"/>
  <c r="AF21" i="28"/>
  <c r="AE21" i="28"/>
  <c r="AD21" i="28"/>
  <c r="AC21" i="28"/>
  <c r="AB21" i="28"/>
  <c r="AA21" i="28"/>
  <c r="Z21" i="28"/>
  <c r="Y21" i="28"/>
  <c r="X21" i="28"/>
  <c r="AG18" i="28"/>
  <c r="AF18" i="28"/>
  <c r="AE18" i="28"/>
  <c r="AD18" i="28"/>
  <c r="AC18" i="28"/>
  <c r="AB18" i="28"/>
  <c r="AA18" i="28"/>
  <c r="Z18" i="28"/>
  <c r="Y18" i="28"/>
  <c r="X18" i="28"/>
  <c r="AG15" i="28"/>
  <c r="AF15" i="28"/>
  <c r="AE15" i="28"/>
  <c r="AD15" i="28"/>
  <c r="AC15" i="28"/>
  <c r="AB15" i="28"/>
  <c r="AA15" i="28"/>
  <c r="Z15" i="28"/>
  <c r="Y15" i="28"/>
  <c r="X15" i="28"/>
  <c r="AG12" i="28"/>
  <c r="AF12" i="28"/>
  <c r="AE12" i="28"/>
  <c r="AD12" i="28"/>
  <c r="AC12" i="28"/>
  <c r="AB12" i="28"/>
  <c r="AA12" i="28"/>
  <c r="Z12" i="28"/>
  <c r="Y12" i="28"/>
  <c r="X12" i="28"/>
  <c r="AG8" i="28"/>
  <c r="AF8" i="28"/>
  <c r="AE8" i="28"/>
  <c r="AD8" i="28"/>
  <c r="AC8" i="28"/>
  <c r="AB8" i="28"/>
  <c r="AA8" i="28"/>
  <c r="Z8" i="28"/>
  <c r="Y8" i="28"/>
  <c r="X8" i="28"/>
  <c r="AG5" i="28"/>
  <c r="AF5" i="28"/>
  <c r="AE5" i="28"/>
  <c r="AD5" i="28"/>
  <c r="AC5" i="28"/>
  <c r="Y5" i="28"/>
  <c r="Z5" i="28"/>
  <c r="AA5" i="28"/>
  <c r="AB5" i="28"/>
  <c r="X5" i="28"/>
  <c r="V141" i="28"/>
  <c r="U141" i="28"/>
  <c r="T141" i="28"/>
  <c r="S141" i="28"/>
  <c r="R141" i="28"/>
  <c r="Q141" i="28"/>
  <c r="P141" i="28"/>
  <c r="O141" i="28"/>
  <c r="N141" i="28"/>
  <c r="M141" i="28"/>
  <c r="V135" i="28"/>
  <c r="U135" i="28"/>
  <c r="T135" i="28"/>
  <c r="S135" i="28"/>
  <c r="R135" i="28"/>
  <c r="Q135" i="28"/>
  <c r="P135" i="28"/>
  <c r="O135" i="28"/>
  <c r="N135" i="28"/>
  <c r="M135" i="28"/>
  <c r="V132" i="28"/>
  <c r="U132" i="28"/>
  <c r="T132" i="28"/>
  <c r="S132" i="28"/>
  <c r="R132" i="28"/>
  <c r="Q132" i="28"/>
  <c r="P132" i="28"/>
  <c r="O132" i="28"/>
  <c r="N132" i="28"/>
  <c r="M132" i="28"/>
  <c r="V144" i="28"/>
  <c r="U144" i="28"/>
  <c r="T144" i="28"/>
  <c r="S144" i="28"/>
  <c r="R144" i="28"/>
  <c r="Q144" i="28"/>
  <c r="P144" i="28"/>
  <c r="O144" i="28"/>
  <c r="N144" i="28"/>
  <c r="M144" i="28"/>
  <c r="V129" i="28"/>
  <c r="U129" i="28"/>
  <c r="T129" i="28"/>
  <c r="S129" i="28"/>
  <c r="R129" i="28"/>
  <c r="Q129" i="28"/>
  <c r="P129" i="28"/>
  <c r="O129" i="28"/>
  <c r="N129" i="28"/>
  <c r="M129" i="28"/>
  <c r="V126" i="28"/>
  <c r="U126" i="28"/>
  <c r="T126" i="28"/>
  <c r="S126" i="28"/>
  <c r="R126" i="28"/>
  <c r="Q126" i="28"/>
  <c r="P126" i="28"/>
  <c r="O126" i="28"/>
  <c r="N126" i="28"/>
  <c r="M126" i="28"/>
  <c r="V111" i="28"/>
  <c r="U111" i="28"/>
  <c r="T111" i="28"/>
  <c r="S111" i="28"/>
  <c r="R111" i="28"/>
  <c r="Q111" i="28"/>
  <c r="P111" i="28"/>
  <c r="O111" i="28"/>
  <c r="N111" i="28"/>
  <c r="M111" i="28"/>
  <c r="V114" i="28"/>
  <c r="U114" i="28"/>
  <c r="T114" i="28"/>
  <c r="S114" i="28"/>
  <c r="R114" i="28"/>
  <c r="Q114" i="28"/>
  <c r="P114" i="28"/>
  <c r="O114" i="28"/>
  <c r="N114" i="28"/>
  <c r="M114" i="28"/>
  <c r="V108" i="28"/>
  <c r="U108" i="28"/>
  <c r="T108" i="28"/>
  <c r="S108" i="28"/>
  <c r="R108" i="28"/>
  <c r="Q108" i="28"/>
  <c r="P108" i="28"/>
  <c r="O108" i="28"/>
  <c r="N108" i="28"/>
  <c r="M108" i="28"/>
  <c r="V120" i="28"/>
  <c r="U120" i="28"/>
  <c r="T120" i="28"/>
  <c r="S120" i="28"/>
  <c r="R120" i="28"/>
  <c r="Q120" i="28"/>
  <c r="P120" i="28"/>
  <c r="O120" i="28"/>
  <c r="N120" i="28"/>
  <c r="M120" i="28"/>
  <c r="V117" i="28"/>
  <c r="U117" i="28"/>
  <c r="T117" i="28"/>
  <c r="S117" i="28"/>
  <c r="R117" i="28"/>
  <c r="Q117" i="28"/>
  <c r="P117" i="28"/>
  <c r="O117" i="28"/>
  <c r="N117" i="28"/>
  <c r="M117" i="28"/>
  <c r="V102" i="28"/>
  <c r="U102" i="28"/>
  <c r="T102" i="28"/>
  <c r="S102" i="28"/>
  <c r="R102" i="28"/>
  <c r="Q102" i="28"/>
  <c r="P102" i="28"/>
  <c r="O102" i="28"/>
  <c r="N102" i="28"/>
  <c r="M102" i="28"/>
  <c r="V99" i="28"/>
  <c r="U99" i="28"/>
  <c r="T99" i="28"/>
  <c r="S99" i="28"/>
  <c r="R99" i="28"/>
  <c r="Q99" i="28"/>
  <c r="P99" i="28"/>
  <c r="O99" i="28"/>
  <c r="N99" i="28"/>
  <c r="M99" i="28"/>
  <c r="V96" i="28"/>
  <c r="U96" i="28"/>
  <c r="T96" i="28"/>
  <c r="S96" i="28"/>
  <c r="R96" i="28"/>
  <c r="Q96" i="28"/>
  <c r="P96" i="28"/>
  <c r="O96" i="28"/>
  <c r="N96" i="28"/>
  <c r="M96" i="28"/>
  <c r="V93" i="28"/>
  <c r="U93" i="28"/>
  <c r="T93" i="28"/>
  <c r="S93" i="28"/>
  <c r="R93" i="28"/>
  <c r="Q93" i="28"/>
  <c r="P93" i="28"/>
  <c r="O93" i="28"/>
  <c r="N93" i="28"/>
  <c r="M93" i="28"/>
  <c r="V90" i="28"/>
  <c r="U90" i="28"/>
  <c r="T90" i="28"/>
  <c r="S90" i="28"/>
  <c r="R90" i="28"/>
  <c r="Q90" i="28"/>
  <c r="P90" i="28"/>
  <c r="O90" i="28"/>
  <c r="N90" i="28"/>
  <c r="M90" i="28"/>
  <c r="V87" i="28"/>
  <c r="U87" i="28"/>
  <c r="T87" i="28"/>
  <c r="S87" i="28"/>
  <c r="R87" i="28"/>
  <c r="Q87" i="28"/>
  <c r="P87" i="28"/>
  <c r="O87" i="28"/>
  <c r="N87" i="28"/>
  <c r="M87" i="28"/>
  <c r="V84" i="28"/>
  <c r="U84" i="28"/>
  <c r="T84" i="28"/>
  <c r="S84" i="28"/>
  <c r="R84" i="28"/>
  <c r="Q84" i="28"/>
  <c r="P84" i="28"/>
  <c r="O84" i="28"/>
  <c r="N84" i="28"/>
  <c r="M84" i="28"/>
  <c r="V81" i="28"/>
  <c r="U81" i="28"/>
  <c r="T81" i="28"/>
  <c r="S81" i="28"/>
  <c r="R81" i="28"/>
  <c r="Q81" i="28"/>
  <c r="P81" i="28"/>
  <c r="O81" i="28"/>
  <c r="N81" i="28"/>
  <c r="M81" i="28"/>
  <c r="V78" i="28"/>
  <c r="U78" i="28"/>
  <c r="T78" i="28"/>
  <c r="S78" i="28"/>
  <c r="R78" i="28"/>
  <c r="Q78" i="28"/>
  <c r="P78" i="28"/>
  <c r="O78" i="28"/>
  <c r="N78" i="28"/>
  <c r="M78" i="28"/>
  <c r="V75" i="28"/>
  <c r="U75" i="28"/>
  <c r="T75" i="28"/>
  <c r="S75" i="28"/>
  <c r="R75" i="28"/>
  <c r="Q75" i="28"/>
  <c r="P75" i="28"/>
  <c r="O75" i="28"/>
  <c r="N75" i="28"/>
  <c r="M75" i="28"/>
  <c r="V72" i="28"/>
  <c r="U72" i="28"/>
  <c r="T72" i="28"/>
  <c r="S72" i="28"/>
  <c r="R72" i="28"/>
  <c r="Q72" i="28"/>
  <c r="P72" i="28"/>
  <c r="O72" i="28"/>
  <c r="N72" i="28"/>
  <c r="M72" i="28"/>
  <c r="V69" i="28"/>
  <c r="U69" i="28"/>
  <c r="T69" i="28"/>
  <c r="S69" i="28"/>
  <c r="R69" i="28"/>
  <c r="Q69" i="28"/>
  <c r="P69" i="28"/>
  <c r="O69" i="28"/>
  <c r="N69" i="28"/>
  <c r="M69" i="28"/>
  <c r="V66" i="28"/>
  <c r="U66" i="28"/>
  <c r="T66" i="28"/>
  <c r="S66" i="28"/>
  <c r="R66" i="28"/>
  <c r="Q66" i="28"/>
  <c r="P66" i="28"/>
  <c r="O66" i="28"/>
  <c r="N66" i="28"/>
  <c r="M66" i="28"/>
  <c r="V63" i="28"/>
  <c r="U63" i="28"/>
  <c r="T63" i="28"/>
  <c r="S63" i="28"/>
  <c r="R63" i="28"/>
  <c r="Q63" i="28"/>
  <c r="P63" i="28"/>
  <c r="O63" i="28"/>
  <c r="N63" i="28"/>
  <c r="M63" i="28"/>
  <c r="V60" i="28"/>
  <c r="U60" i="28"/>
  <c r="T60" i="28"/>
  <c r="S60" i="28"/>
  <c r="R60" i="28"/>
  <c r="Q60" i="28"/>
  <c r="P60" i="28"/>
  <c r="O60" i="28"/>
  <c r="N60" i="28"/>
  <c r="M60" i="28"/>
  <c r="V57" i="28"/>
  <c r="U57" i="28"/>
  <c r="T57" i="28"/>
  <c r="S57" i="28"/>
  <c r="R57" i="28"/>
  <c r="Q57" i="28"/>
  <c r="P57" i="28"/>
  <c r="O57" i="28"/>
  <c r="N57" i="28"/>
  <c r="M57" i="28"/>
  <c r="V54" i="28"/>
  <c r="U54" i="28"/>
  <c r="T54" i="28"/>
  <c r="S54" i="28"/>
  <c r="R54" i="28"/>
  <c r="Q54" i="28"/>
  <c r="P54" i="28"/>
  <c r="O54" i="28"/>
  <c r="N54" i="28"/>
  <c r="M54" i="28"/>
  <c r="V51" i="28"/>
  <c r="U51" i="28"/>
  <c r="T51" i="28"/>
  <c r="S51" i="28"/>
  <c r="R51" i="28"/>
  <c r="Q51" i="28"/>
  <c r="P51" i="28"/>
  <c r="O51" i="28"/>
  <c r="N51" i="28"/>
  <c r="M51" i="28"/>
  <c r="V48" i="28"/>
  <c r="U48" i="28"/>
  <c r="T48" i="28"/>
  <c r="S48" i="28"/>
  <c r="R48" i="28"/>
  <c r="Q48" i="28"/>
  <c r="P48" i="28"/>
  <c r="O48" i="28"/>
  <c r="N48" i="28"/>
  <c r="M48" i="28"/>
  <c r="V45" i="28"/>
  <c r="U45" i="28"/>
  <c r="T45" i="28"/>
  <c r="S45" i="28"/>
  <c r="R45" i="28"/>
  <c r="Q45" i="28"/>
  <c r="P45" i="28"/>
  <c r="O45" i="28"/>
  <c r="N45" i="28"/>
  <c r="M45" i="28"/>
  <c r="V42" i="28"/>
  <c r="U42" i="28"/>
  <c r="T42" i="28"/>
  <c r="S42" i="28"/>
  <c r="R42" i="28"/>
  <c r="Q42" i="28"/>
  <c r="P42" i="28"/>
  <c r="O42" i="28"/>
  <c r="N42" i="28"/>
  <c r="M42" i="28"/>
  <c r="V39" i="28"/>
  <c r="U39" i="28"/>
  <c r="T39" i="28"/>
  <c r="S39" i="28"/>
  <c r="R39" i="28"/>
  <c r="Q39" i="28"/>
  <c r="P39" i="28"/>
  <c r="O39" i="28"/>
  <c r="N39" i="28"/>
  <c r="M39" i="28"/>
  <c r="V36" i="28"/>
  <c r="U36" i="28"/>
  <c r="T36" i="28"/>
  <c r="S36" i="28"/>
  <c r="R36" i="28"/>
  <c r="Q36" i="28"/>
  <c r="P36" i="28"/>
  <c r="O36" i="28"/>
  <c r="N36" i="28"/>
  <c r="M36" i="28"/>
  <c r="V33" i="28"/>
  <c r="U33" i="28"/>
  <c r="T33" i="28"/>
  <c r="S33" i="28"/>
  <c r="R33" i="28"/>
  <c r="Q33" i="28"/>
  <c r="P33" i="28"/>
  <c r="O33" i="28"/>
  <c r="N33" i="28"/>
  <c r="M33" i="28"/>
  <c r="V30" i="28"/>
  <c r="U30" i="28"/>
  <c r="T30" i="28"/>
  <c r="S30" i="28"/>
  <c r="R30" i="28"/>
  <c r="Q30" i="28"/>
  <c r="P30" i="28"/>
  <c r="O30" i="28"/>
  <c r="N30" i="28"/>
  <c r="M30" i="28"/>
  <c r="V27" i="28"/>
  <c r="U27" i="28"/>
  <c r="T27" i="28"/>
  <c r="S27" i="28"/>
  <c r="R27" i="28"/>
  <c r="Q27" i="28"/>
  <c r="P27" i="28"/>
  <c r="O27" i="28"/>
  <c r="N27" i="28"/>
  <c r="M27" i="28"/>
  <c r="V24" i="28"/>
  <c r="U24" i="28"/>
  <c r="T24" i="28"/>
  <c r="S24" i="28"/>
  <c r="R24" i="28"/>
  <c r="Q24" i="28"/>
  <c r="P24" i="28"/>
  <c r="O24" i="28"/>
  <c r="N24" i="28"/>
  <c r="M24" i="28"/>
  <c r="V21" i="28"/>
  <c r="U21" i="28"/>
  <c r="T21" i="28"/>
  <c r="S21" i="28"/>
  <c r="R21" i="28"/>
  <c r="Q21" i="28"/>
  <c r="P21" i="28"/>
  <c r="O21" i="28"/>
  <c r="N21" i="28"/>
  <c r="M21" i="28"/>
  <c r="V18" i="28"/>
  <c r="U18" i="28"/>
  <c r="T18" i="28"/>
  <c r="S18" i="28"/>
  <c r="R18" i="28"/>
  <c r="Q18" i="28"/>
  <c r="P18" i="28"/>
  <c r="O18" i="28"/>
  <c r="N18" i="28"/>
  <c r="M18" i="28"/>
  <c r="V15" i="28"/>
  <c r="U15" i="28"/>
  <c r="T15" i="28"/>
  <c r="S15" i="28"/>
  <c r="R15" i="28"/>
  <c r="Q15" i="28"/>
  <c r="P15" i="28"/>
  <c r="O15" i="28"/>
  <c r="N15" i="28"/>
  <c r="M15" i="28"/>
  <c r="V12" i="28"/>
  <c r="U12" i="28"/>
  <c r="T12" i="28"/>
  <c r="S12" i="28"/>
  <c r="R12" i="28"/>
  <c r="Q12" i="28"/>
  <c r="P12" i="28"/>
  <c r="O12" i="28"/>
  <c r="N12" i="28"/>
  <c r="M12" i="28"/>
  <c r="V8" i="28"/>
  <c r="U8" i="28"/>
  <c r="T8" i="28"/>
  <c r="S8" i="28"/>
  <c r="R8" i="28"/>
  <c r="Q8" i="28"/>
  <c r="P8" i="28"/>
  <c r="O8" i="28"/>
  <c r="N8" i="28"/>
  <c r="M8" i="28"/>
  <c r="V5" i="28"/>
  <c r="U5" i="28"/>
  <c r="T5" i="28"/>
  <c r="S5" i="28"/>
  <c r="N5" i="28"/>
  <c r="O5" i="28"/>
  <c r="P5" i="28"/>
  <c r="Q5" i="28"/>
  <c r="R5" i="28"/>
  <c r="M5" i="28"/>
  <c r="AG57" i="22"/>
  <c r="AF57" i="22"/>
  <c r="AE57" i="22"/>
  <c r="AD57" i="22"/>
  <c r="AC57" i="22"/>
  <c r="AB57" i="22"/>
  <c r="AA57" i="22"/>
  <c r="Z57" i="22"/>
  <c r="Y57" i="22"/>
  <c r="X57" i="22"/>
  <c r="V57" i="22"/>
  <c r="U57" i="22"/>
  <c r="T57" i="22"/>
  <c r="S57" i="22"/>
  <c r="R57" i="22"/>
  <c r="Q57" i="22"/>
  <c r="P57" i="22"/>
  <c r="O57" i="22"/>
  <c r="N57" i="22"/>
  <c r="M57" i="22"/>
  <c r="AG56" i="22"/>
  <c r="AF56" i="22"/>
  <c r="AE56" i="22"/>
  <c r="AD56" i="22"/>
  <c r="AC56" i="22"/>
  <c r="AB56" i="22"/>
  <c r="AA56" i="22"/>
  <c r="Z56" i="22"/>
  <c r="Y56" i="22"/>
  <c r="X56" i="22"/>
  <c r="V56" i="22"/>
  <c r="U56" i="22"/>
  <c r="T56" i="22"/>
  <c r="S56" i="22"/>
  <c r="R56" i="22"/>
  <c r="Q56" i="22"/>
  <c r="P56" i="22"/>
  <c r="O56" i="22"/>
  <c r="N56" i="22"/>
  <c r="M56" i="22"/>
  <c r="AG54" i="22"/>
  <c r="AF54" i="22"/>
  <c r="AE54" i="22"/>
  <c r="AD54" i="22"/>
  <c r="AC54" i="22"/>
  <c r="AB54" i="22"/>
  <c r="AA54" i="22"/>
  <c r="Z54" i="22"/>
  <c r="Y54" i="22"/>
  <c r="X54" i="22"/>
  <c r="V54" i="22"/>
  <c r="U54" i="22"/>
  <c r="T54" i="22"/>
  <c r="S54" i="22"/>
  <c r="R54" i="22"/>
  <c r="Q54" i="22"/>
  <c r="P54" i="22"/>
  <c r="O54" i="22"/>
  <c r="N54" i="22"/>
  <c r="M54" i="22"/>
  <c r="AG53" i="22"/>
  <c r="AF53" i="22"/>
  <c r="AE53" i="22"/>
  <c r="AD53" i="22"/>
  <c r="AC53" i="22"/>
  <c r="AB53" i="22"/>
  <c r="AA53" i="22"/>
  <c r="Z53" i="22"/>
  <c r="Y53" i="22"/>
  <c r="X53" i="22"/>
  <c r="V53" i="22"/>
  <c r="U53" i="22"/>
  <c r="T53" i="22"/>
  <c r="S53" i="22"/>
  <c r="R53" i="22"/>
  <c r="Q53" i="22"/>
  <c r="P53" i="22"/>
  <c r="O53" i="22"/>
  <c r="N53" i="22"/>
  <c r="M53" i="22"/>
  <c r="AG51" i="22"/>
  <c r="AF51" i="22"/>
  <c r="AE51" i="22"/>
  <c r="AD51" i="22"/>
  <c r="AC51" i="22"/>
  <c r="AB51" i="22"/>
  <c r="AA51" i="22"/>
  <c r="Z51" i="22"/>
  <c r="Y51" i="22"/>
  <c r="X51" i="22"/>
  <c r="V51" i="22"/>
  <c r="U51" i="22"/>
  <c r="T51" i="22"/>
  <c r="S51" i="22"/>
  <c r="R51" i="22"/>
  <c r="Q51" i="22"/>
  <c r="P51" i="22"/>
  <c r="O51" i="22"/>
  <c r="N51" i="22"/>
  <c r="M51" i="22"/>
  <c r="AG50" i="22"/>
  <c r="AF50" i="22"/>
  <c r="AE50" i="22"/>
  <c r="AD50" i="22"/>
  <c r="AC50" i="22"/>
  <c r="AB50" i="22"/>
  <c r="AA50" i="22"/>
  <c r="Z50" i="22"/>
  <c r="Y50" i="22"/>
  <c r="X50" i="22"/>
  <c r="V50" i="22"/>
  <c r="U50" i="22"/>
  <c r="T50" i="22"/>
  <c r="S50" i="22"/>
  <c r="R50" i="22"/>
  <c r="Q50" i="22"/>
  <c r="P50" i="22"/>
  <c r="O50" i="22"/>
  <c r="N50" i="22"/>
  <c r="M50" i="22"/>
  <c r="AG48" i="22"/>
  <c r="AF48" i="22"/>
  <c r="AE48" i="22"/>
  <c r="AD48" i="22"/>
  <c r="AC48" i="22"/>
  <c r="AB48" i="22"/>
  <c r="AA48" i="22"/>
  <c r="Z48" i="22"/>
  <c r="Y48" i="22"/>
  <c r="X48" i="22"/>
  <c r="V48" i="22"/>
  <c r="U48" i="22"/>
  <c r="T48" i="22"/>
  <c r="S48" i="22"/>
  <c r="R48" i="22"/>
  <c r="Q48" i="22"/>
  <c r="P48" i="22"/>
  <c r="O48" i="22"/>
  <c r="N48" i="22"/>
  <c r="M48" i="22"/>
  <c r="AG47" i="22"/>
  <c r="AF47" i="22"/>
  <c r="AE47" i="22"/>
  <c r="AD47" i="22"/>
  <c r="AC47" i="22"/>
  <c r="AB47" i="22"/>
  <c r="AA47" i="22"/>
  <c r="Z47" i="22"/>
  <c r="Y47" i="22"/>
  <c r="X47" i="22"/>
  <c r="V47" i="22"/>
  <c r="U47" i="22"/>
  <c r="T47" i="22"/>
  <c r="S47" i="22"/>
  <c r="R47" i="22"/>
  <c r="Q47" i="22"/>
  <c r="P47" i="22"/>
  <c r="O47" i="22"/>
  <c r="N47" i="22"/>
  <c r="M47" i="22"/>
  <c r="AG45" i="22"/>
  <c r="AF45" i="22"/>
  <c r="AE45" i="22"/>
  <c r="AD45" i="22"/>
  <c r="AC45" i="22"/>
  <c r="AB45" i="22"/>
  <c r="AA45" i="22"/>
  <c r="Z45" i="22"/>
  <c r="Y45" i="22"/>
  <c r="X45" i="22"/>
  <c r="V45" i="22"/>
  <c r="U45" i="22"/>
  <c r="T45" i="22"/>
  <c r="S45" i="22"/>
  <c r="R45" i="22"/>
  <c r="Q45" i="22"/>
  <c r="P45" i="22"/>
  <c r="O45" i="22"/>
  <c r="N45" i="22"/>
  <c r="M45" i="22"/>
  <c r="AG44" i="22"/>
  <c r="AF44" i="22"/>
  <c r="AE44" i="22"/>
  <c r="AD44" i="22"/>
  <c r="AC44" i="22"/>
  <c r="AB44" i="22"/>
  <c r="AA44" i="22"/>
  <c r="Z44" i="22"/>
  <c r="Y44" i="22"/>
  <c r="X44" i="22"/>
  <c r="V44" i="22"/>
  <c r="U44" i="22"/>
  <c r="T44" i="22"/>
  <c r="S44" i="22"/>
  <c r="R44" i="22"/>
  <c r="Q44" i="22"/>
  <c r="P44" i="22"/>
  <c r="O44" i="22"/>
  <c r="N44" i="22"/>
  <c r="M44" i="22"/>
  <c r="AG42" i="22"/>
  <c r="AF42" i="22"/>
  <c r="AE42" i="22"/>
  <c r="AD42" i="22"/>
  <c r="AC42" i="22"/>
  <c r="AB42" i="22"/>
  <c r="AA42" i="22"/>
  <c r="Z42" i="22"/>
  <c r="Y42" i="22"/>
  <c r="X42" i="22"/>
  <c r="V42" i="22"/>
  <c r="U42" i="22"/>
  <c r="T42" i="22"/>
  <c r="S42" i="22"/>
  <c r="R42" i="22"/>
  <c r="Q42" i="22"/>
  <c r="P42" i="22"/>
  <c r="O42" i="22"/>
  <c r="N42" i="22"/>
  <c r="M42" i="22"/>
  <c r="AG41" i="22"/>
  <c r="AF41" i="22"/>
  <c r="AE41" i="22"/>
  <c r="AD41" i="22"/>
  <c r="AC41" i="22"/>
  <c r="AB41" i="22"/>
  <c r="AA41" i="22"/>
  <c r="Z41" i="22"/>
  <c r="Y41" i="22"/>
  <c r="X41" i="22"/>
  <c r="V41" i="22"/>
  <c r="U41" i="22"/>
  <c r="T41" i="22"/>
  <c r="S41" i="22"/>
  <c r="R41" i="22"/>
  <c r="Q41" i="22"/>
  <c r="P41" i="22"/>
  <c r="O41" i="22"/>
  <c r="N41" i="22"/>
  <c r="M41" i="22"/>
  <c r="AG39" i="22"/>
  <c r="AF39" i="22"/>
  <c r="AE39" i="22"/>
  <c r="AD39" i="22"/>
  <c r="AC39" i="22"/>
  <c r="AB39" i="22"/>
  <c r="AA39" i="22"/>
  <c r="Z39" i="22"/>
  <c r="Y39" i="22"/>
  <c r="X39" i="22"/>
  <c r="V39" i="22"/>
  <c r="U39" i="22"/>
  <c r="T39" i="22"/>
  <c r="S39" i="22"/>
  <c r="R39" i="22"/>
  <c r="Q39" i="22"/>
  <c r="P39" i="22"/>
  <c r="O39" i="22"/>
  <c r="N39" i="22"/>
  <c r="M39" i="22"/>
  <c r="AG38" i="22"/>
  <c r="AF38" i="22"/>
  <c r="AE38" i="22"/>
  <c r="AD38" i="22"/>
  <c r="AC38" i="22"/>
  <c r="AB38" i="22"/>
  <c r="AA38" i="22"/>
  <c r="Z38" i="22"/>
  <c r="Y38" i="22"/>
  <c r="X38" i="22"/>
  <c r="V38" i="22"/>
  <c r="U38" i="22"/>
  <c r="T38" i="22"/>
  <c r="S38" i="22"/>
  <c r="R38" i="22"/>
  <c r="Q38" i="22"/>
  <c r="P38" i="22"/>
  <c r="O38" i="22"/>
  <c r="N38" i="22"/>
  <c r="M38" i="22"/>
  <c r="AG36" i="22"/>
  <c r="AF36" i="22"/>
  <c r="AE36" i="22"/>
  <c r="AD36" i="22"/>
  <c r="AC36" i="22"/>
  <c r="AB36" i="22"/>
  <c r="AA36" i="22"/>
  <c r="Z36" i="22"/>
  <c r="Y36" i="22"/>
  <c r="X36" i="22"/>
  <c r="V36" i="22"/>
  <c r="U36" i="22"/>
  <c r="T36" i="22"/>
  <c r="S36" i="22"/>
  <c r="R36" i="22"/>
  <c r="Q36" i="22"/>
  <c r="P36" i="22"/>
  <c r="O36" i="22"/>
  <c r="N36" i="22"/>
  <c r="M36" i="22"/>
  <c r="AG35" i="22"/>
  <c r="AF35" i="22"/>
  <c r="AE35" i="22"/>
  <c r="AD35" i="22"/>
  <c r="AC35" i="22"/>
  <c r="AB35" i="22"/>
  <c r="AA35" i="22"/>
  <c r="Z35" i="22"/>
  <c r="Y35" i="22"/>
  <c r="X35" i="22"/>
  <c r="V35" i="22"/>
  <c r="U35" i="22"/>
  <c r="T35" i="22"/>
  <c r="S35" i="22"/>
  <c r="R35" i="22"/>
  <c r="Q35" i="22"/>
  <c r="P35" i="22"/>
  <c r="O35" i="22"/>
  <c r="N35" i="22"/>
  <c r="M35" i="22"/>
  <c r="AG33" i="22"/>
  <c r="AF33" i="22"/>
  <c r="AE33" i="22"/>
  <c r="AD33" i="22"/>
  <c r="AC33" i="22"/>
  <c r="AB33" i="22"/>
  <c r="AA33" i="22"/>
  <c r="Z33" i="22"/>
  <c r="Y33" i="22"/>
  <c r="X33" i="22"/>
  <c r="V33" i="22"/>
  <c r="U33" i="22"/>
  <c r="T33" i="22"/>
  <c r="S33" i="22"/>
  <c r="R33" i="22"/>
  <c r="Q33" i="22"/>
  <c r="P33" i="22"/>
  <c r="O33" i="22"/>
  <c r="N33" i="22"/>
  <c r="M33" i="22"/>
  <c r="AG32" i="22"/>
  <c r="AF32" i="22"/>
  <c r="AE32" i="22"/>
  <c r="AD32" i="22"/>
  <c r="AC32" i="22"/>
  <c r="AB32" i="22"/>
  <c r="AA32" i="22"/>
  <c r="Z32" i="22"/>
  <c r="Y32" i="22"/>
  <c r="X32" i="22"/>
  <c r="V32" i="22"/>
  <c r="U32" i="22"/>
  <c r="T32" i="22"/>
  <c r="S32" i="22"/>
  <c r="R32" i="22"/>
  <c r="Q32" i="22"/>
  <c r="P32" i="22"/>
  <c r="O32" i="22"/>
  <c r="N32" i="22"/>
  <c r="M32" i="22"/>
  <c r="AG30" i="22"/>
  <c r="AF30" i="22"/>
  <c r="AE30" i="22"/>
  <c r="AD30" i="22"/>
  <c r="AC30" i="22"/>
  <c r="AB30" i="22"/>
  <c r="AA30" i="22"/>
  <c r="Z30" i="22"/>
  <c r="Y30" i="22"/>
  <c r="X30" i="22"/>
  <c r="V30" i="22"/>
  <c r="U30" i="22"/>
  <c r="T30" i="22"/>
  <c r="S30" i="22"/>
  <c r="R30" i="22"/>
  <c r="Q30" i="22"/>
  <c r="P30" i="22"/>
  <c r="O30" i="22"/>
  <c r="N30" i="22"/>
  <c r="M30" i="22"/>
  <c r="AG29" i="22"/>
  <c r="AF29" i="22"/>
  <c r="AE29" i="22"/>
  <c r="AD29" i="22"/>
  <c r="AC29" i="22"/>
  <c r="AB29" i="22"/>
  <c r="AA29" i="22"/>
  <c r="Z29" i="22"/>
  <c r="Y29" i="22"/>
  <c r="X29" i="22"/>
  <c r="V29" i="22"/>
  <c r="U29" i="22"/>
  <c r="T29" i="22"/>
  <c r="S29" i="22"/>
  <c r="R29" i="22"/>
  <c r="Q29" i="22"/>
  <c r="P29" i="22"/>
  <c r="O29" i="22"/>
  <c r="N29" i="22"/>
  <c r="M29" i="22"/>
  <c r="AG8" i="22"/>
  <c r="AF8" i="22"/>
  <c r="AE8" i="22"/>
  <c r="AD8" i="22"/>
  <c r="AC8" i="22"/>
  <c r="AB8" i="22"/>
  <c r="AA8" i="22"/>
  <c r="Z8" i="22"/>
  <c r="Y8" i="22"/>
  <c r="X8" i="22"/>
  <c r="AG5" i="22"/>
  <c r="AF5" i="22"/>
  <c r="AE5" i="22"/>
  <c r="AD5" i="22"/>
  <c r="Y5" i="22"/>
  <c r="Z5" i="22"/>
  <c r="AA5" i="22"/>
  <c r="AB5" i="22"/>
  <c r="AC5" i="22"/>
  <c r="X5" i="22"/>
  <c r="M5" i="22"/>
  <c r="V8" i="22"/>
  <c r="U8" i="22"/>
  <c r="T8" i="22"/>
  <c r="S8" i="22"/>
  <c r="R8" i="22"/>
  <c r="Q8" i="22"/>
  <c r="P8" i="22"/>
  <c r="O8" i="22"/>
  <c r="N8" i="22"/>
  <c r="M8" i="22"/>
  <c r="V5" i="22"/>
  <c r="T5" i="22"/>
  <c r="U5" i="22"/>
  <c r="S5" i="22"/>
  <c r="N5" i="22"/>
  <c r="O5" i="22"/>
  <c r="P5" i="22"/>
  <c r="Q5" i="22"/>
  <c r="R5"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AG129" i="22"/>
  <c r="B7" i="27"/>
  <c r="B6" i="27"/>
  <c r="Y23" i="28"/>
  <c r="AD14" i="28"/>
  <c r="AG23" i="28"/>
  <c r="AG11" i="28"/>
  <c r="AC17" i="22"/>
  <c r="AA20" i="28"/>
  <c r="B8" i="25"/>
  <c r="B9" i="25"/>
  <c r="B10" i="25"/>
  <c r="B12" i="25"/>
  <c r="B14" i="25"/>
  <c r="F71" i="28" s="1"/>
  <c r="B15" i="25"/>
  <c r="B16" i="25"/>
  <c r="B17" i="25"/>
  <c r="B18" i="25"/>
  <c r="B92" i="28" s="1"/>
  <c r="B19" i="25"/>
  <c r="B20" i="25"/>
  <c r="B21" i="25"/>
  <c r="B22" i="25"/>
  <c r="B23" i="25"/>
  <c r="B24" i="25"/>
  <c r="A1" i="22"/>
  <c r="A1" i="28"/>
  <c r="B6" i="26"/>
  <c r="B7" i="26"/>
  <c r="B8" i="26"/>
  <c r="T129" i="22"/>
  <c r="B10" i="26"/>
  <c r="B11" i="26"/>
  <c r="P71" i="22"/>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C140" i="22" s="1"/>
  <c r="B30" i="25"/>
  <c r="B31" i="25"/>
  <c r="B33" i="25"/>
  <c r="B34" i="25"/>
  <c r="B35" i="25"/>
  <c r="B36" i="25"/>
  <c r="B37" i="25"/>
  <c r="B38" i="25"/>
  <c r="B39" i="25"/>
  <c r="B40" i="25"/>
  <c r="B41" i="25"/>
  <c r="B42" i="25"/>
  <c r="B43" i="25"/>
  <c r="B44" i="25"/>
  <c r="B45" i="25"/>
  <c r="A5" i="21"/>
  <c r="A9" i="21"/>
  <c r="A12" i="21"/>
  <c r="A14" i="21"/>
  <c r="A15" i="21"/>
  <c r="M4" i="22"/>
  <c r="R4" i="28"/>
  <c r="T4" i="22"/>
  <c r="U4" i="22"/>
  <c r="N7" i="22"/>
  <c r="S4" i="28"/>
  <c r="R116" i="28"/>
  <c r="M4" i="28"/>
  <c r="M7" i="28"/>
  <c r="M7" i="22"/>
  <c r="O7" i="28"/>
  <c r="V4" i="28"/>
  <c r="O7" i="22"/>
  <c r="Q7" i="28"/>
  <c r="S80" i="28"/>
  <c r="T4" i="28"/>
  <c r="Q7" i="22"/>
  <c r="V128" i="22"/>
  <c r="Q128" i="28"/>
  <c r="T7" i="28"/>
  <c r="V80" i="28"/>
  <c r="V98" i="28"/>
  <c r="N4" i="28"/>
  <c r="T7" i="22"/>
  <c r="U7" i="28"/>
  <c r="Q56" i="28"/>
  <c r="O4" i="28"/>
  <c r="U7" i="22"/>
  <c r="V7" i="28"/>
  <c r="N32" i="28"/>
  <c r="T41" i="28"/>
  <c r="P4" i="28"/>
  <c r="V7" i="22"/>
  <c r="O125" i="22"/>
  <c r="M128" i="28"/>
  <c r="M98" i="28"/>
  <c r="O101" i="28"/>
  <c r="M110" i="28"/>
  <c r="Q4" i="28"/>
  <c r="M80" i="22"/>
  <c r="O101" i="22"/>
  <c r="S119" i="22"/>
  <c r="U107" i="22"/>
  <c r="U131" i="22"/>
  <c r="R98" i="22"/>
  <c r="U4" i="28"/>
  <c r="V35" i="28"/>
  <c r="P140" i="28"/>
  <c r="T125" i="28"/>
  <c r="R4" i="22"/>
  <c r="V119" i="22"/>
  <c r="P98" i="22"/>
  <c r="R125" i="28"/>
  <c r="P98" i="28"/>
  <c r="Q4" i="22"/>
  <c r="O119" i="22"/>
  <c r="S95" i="22"/>
  <c r="M86" i="22"/>
  <c r="M86" i="28"/>
  <c r="P4" i="22"/>
  <c r="V140" i="22"/>
  <c r="T134" i="22"/>
  <c r="R131" i="22"/>
  <c r="N119" i="28"/>
  <c r="O4" i="22"/>
  <c r="N74" i="22"/>
  <c r="P95" i="28"/>
  <c r="N4" i="22"/>
  <c r="P62" i="22"/>
  <c r="T53" i="28"/>
  <c r="N44" i="28"/>
  <c r="S140" i="22"/>
  <c r="Q134" i="22"/>
  <c r="O131" i="22"/>
  <c r="U80" i="22"/>
  <c r="S7" i="22"/>
  <c r="Q41" i="28"/>
  <c r="O131" i="28"/>
  <c r="U80" i="28"/>
  <c r="S7" i="28"/>
  <c r="R140" i="22"/>
  <c r="T80" i="22"/>
  <c r="R7" i="22"/>
  <c r="V50" i="28"/>
  <c r="P41" i="28"/>
  <c r="V101" i="28"/>
  <c r="R7" i="28"/>
  <c r="R80" i="22"/>
  <c r="V68" i="22"/>
  <c r="P7" i="22"/>
  <c r="V143" i="28"/>
  <c r="V68" i="28"/>
  <c r="P7" i="28"/>
  <c r="S4" i="22"/>
  <c r="V4" i="22"/>
  <c r="N134" i="22"/>
  <c r="O113" i="22"/>
  <c r="P80" i="22"/>
  <c r="P80" i="28"/>
  <c r="T68" i="28"/>
  <c r="N7" i="28"/>
  <c r="AD4" i="22"/>
  <c r="AG140" i="22"/>
  <c r="AG119" i="22"/>
  <c r="Y119" i="22"/>
  <c r="AC101" i="22"/>
  <c r="AD98" i="22"/>
  <c r="AE80" i="22"/>
  <c r="AA65" i="22"/>
  <c r="AA7" i="22"/>
  <c r="AG4" i="28"/>
  <c r="AD38" i="28"/>
  <c r="AF98" i="28"/>
  <c r="Z128" i="22"/>
  <c r="AE4" i="22"/>
  <c r="Z134" i="22"/>
  <c r="AB131" i="22"/>
  <c r="X119" i="22"/>
  <c r="Z116" i="22"/>
  <c r="AB101" i="22"/>
  <c r="AC98" i="22"/>
  <c r="AD95" i="22"/>
  <c r="AE92" i="22"/>
  <c r="AD83" i="22"/>
  <c r="AD80" i="22"/>
  <c r="AB74" i="22"/>
  <c r="Z62" i="22"/>
  <c r="X7" i="22"/>
  <c r="AB56" i="28"/>
  <c r="AF140" i="28"/>
  <c r="X4" i="22"/>
  <c r="AF4" i="22"/>
  <c r="AE140" i="22"/>
  <c r="AG134" i="22"/>
  <c r="Y134" i="22"/>
  <c r="AA131" i="22"/>
  <c r="AC143" i="22"/>
  <c r="AE125" i="22"/>
  <c r="AA113" i="22"/>
  <c r="AB98" i="22"/>
  <c r="AC95" i="22"/>
  <c r="AD92" i="22"/>
  <c r="AE89" i="22"/>
  <c r="AC80" i="22"/>
  <c r="AA71" i="22"/>
  <c r="Y68" i="22"/>
  <c r="Y65" i="22"/>
  <c r="Y62" i="22"/>
  <c r="AB80" i="28"/>
  <c r="AC4" i="22"/>
  <c r="AG4" i="22"/>
  <c r="X134" i="22"/>
  <c r="Z131" i="22"/>
  <c r="AB143" i="22"/>
  <c r="AD125" i="22"/>
  <c r="AF110" i="22"/>
  <c r="X110" i="22"/>
  <c r="AD119" i="22"/>
  <c r="Z101" i="22"/>
  <c r="AA98" i="22"/>
  <c r="AB86" i="22"/>
  <c r="AB83" i="22"/>
  <c r="Z80" i="22"/>
  <c r="Z74" i="22"/>
  <c r="X65" i="22"/>
  <c r="AF7" i="22"/>
  <c r="AD53" i="28"/>
  <c r="AB44" i="28"/>
  <c r="Z35" i="28"/>
  <c r="AB4" i="22"/>
  <c r="AC140" i="22"/>
  <c r="AE110" i="22"/>
  <c r="AG113" i="22"/>
  <c r="Y113" i="22"/>
  <c r="AA107" i="22"/>
  <c r="AG101" i="22"/>
  <c r="Z98" i="22"/>
  <c r="AA95" i="22"/>
  <c r="AB92" i="22"/>
  <c r="AA89" i="22"/>
  <c r="Y77" i="22"/>
  <c r="AG65" i="22"/>
  <c r="AE7" i="22"/>
  <c r="AB53" i="28"/>
  <c r="Z44" i="28"/>
  <c r="X35" i="28"/>
  <c r="AF134" i="28"/>
  <c r="X62" i="28"/>
  <c r="AG128" i="28"/>
  <c r="AA7" i="28"/>
  <c r="Y62" i="28"/>
  <c r="AG62" i="28"/>
  <c r="AE65" i="28"/>
  <c r="AC68" i="28"/>
  <c r="AA71" i="28"/>
  <c r="Y74" i="28"/>
  <c r="AG74" i="28"/>
  <c r="AC80" i="28"/>
  <c r="AA95" i="28"/>
  <c r="Y98" i="28"/>
  <c r="AG98" i="28"/>
  <c r="AE101" i="28"/>
  <c r="AC116" i="28"/>
  <c r="AG107" i="28"/>
  <c r="AE113" i="28"/>
  <c r="AA125" i="28"/>
  <c r="Y143" i="28"/>
  <c r="AB59" i="28"/>
  <c r="AF128" i="22"/>
  <c r="X128" i="22"/>
  <c r="AA59" i="22"/>
  <c r="AB7" i="28"/>
  <c r="Z62" i="28"/>
  <c r="AF65" i="28"/>
  <c r="AD68" i="28"/>
  <c r="AB71" i="28"/>
  <c r="AD80" i="28"/>
  <c r="Z86" i="28"/>
  <c r="X89" i="28"/>
  <c r="AF89" i="28"/>
  <c r="AB95" i="28"/>
  <c r="Z98" i="28"/>
  <c r="X101" i="28"/>
  <c r="AF101" i="28"/>
  <c r="AD116" i="28"/>
  <c r="AD110" i="28"/>
  <c r="AB125" i="28"/>
  <c r="X131" i="28"/>
  <c r="AF131" i="28"/>
  <c r="AE128" i="28"/>
  <c r="AA59" i="28"/>
  <c r="AE128" i="22"/>
  <c r="Z59" i="22"/>
  <c r="AC7" i="28"/>
  <c r="AA74" i="28"/>
  <c r="Y77" i="28"/>
  <c r="AG77" i="28"/>
  <c r="AE80" i="28"/>
  <c r="AC83" i="28"/>
  <c r="AA86" i="28"/>
  <c r="Y89" i="28"/>
  <c r="AE92" i="28"/>
  <c r="AC95" i="28"/>
  <c r="AC119" i="28"/>
  <c r="AA107" i="28"/>
  <c r="Y113" i="28"/>
  <c r="AG113" i="28"/>
  <c r="AE110" i="28"/>
  <c r="AA143" i="28"/>
  <c r="Y131" i="28"/>
  <c r="AG131" i="28"/>
  <c r="AD128" i="28"/>
  <c r="Y59" i="22"/>
  <c r="AD7" i="28"/>
  <c r="AB62" i="28"/>
  <c r="X68" i="28"/>
  <c r="AF68" i="28"/>
  <c r="AD71" i="28"/>
  <c r="Z77" i="28"/>
  <c r="X80" i="28"/>
  <c r="AF80" i="28"/>
  <c r="X92" i="28"/>
  <c r="AD95" i="28"/>
  <c r="AB98" i="28"/>
  <c r="Z101" i="28"/>
  <c r="AF116" i="28"/>
  <c r="AD119" i="28"/>
  <c r="AB107" i="28"/>
  <c r="Z113" i="28"/>
  <c r="X110" i="28"/>
  <c r="Z131" i="28"/>
  <c r="X134" i="28"/>
  <c r="AC128" i="28"/>
  <c r="Y59" i="28"/>
  <c r="AC128" i="22"/>
  <c r="AF59" i="22"/>
  <c r="X59" i="22"/>
  <c r="AE7" i="28"/>
  <c r="AC62" i="28"/>
  <c r="AE71" i="28"/>
  <c r="AC74" i="28"/>
  <c r="Y80" i="28"/>
  <c r="AG80" i="28"/>
  <c r="AE83" i="28"/>
  <c r="AC86" i="28"/>
  <c r="AA89" i="28"/>
  <c r="Y92" i="28"/>
  <c r="AG92" i="28"/>
  <c r="Y116" i="28"/>
  <c r="AE119" i="28"/>
  <c r="AC107" i="28"/>
  <c r="AA113" i="28"/>
  <c r="Y110" i="28"/>
  <c r="AG110" i="28"/>
  <c r="AE125" i="28"/>
  <c r="AC143" i="28"/>
  <c r="AA131" i="28"/>
  <c r="AF59" i="28"/>
  <c r="AB128" i="22"/>
  <c r="AE59" i="22"/>
  <c r="X7" i="28"/>
  <c r="AF7" i="28"/>
  <c r="AD62" i="28"/>
  <c r="AB65" i="28"/>
  <c r="Z68" i="28"/>
  <c r="X71" i="28"/>
  <c r="AF71" i="28"/>
  <c r="Z80" i="28"/>
  <c r="X83" i="28"/>
  <c r="AF83" i="28"/>
  <c r="AD86" i="28"/>
  <c r="AB89" i="28"/>
  <c r="Z92" i="28"/>
  <c r="X95" i="28"/>
  <c r="AF95" i="28"/>
  <c r="AD98" i="28"/>
  <c r="AB101" i="28"/>
  <c r="AD107" i="28"/>
  <c r="AB113" i="28"/>
  <c r="Z110" i="28"/>
  <c r="X125" i="28"/>
  <c r="AF125" i="28"/>
  <c r="AD143" i="28"/>
  <c r="AB131" i="28"/>
  <c r="Z134" i="28"/>
  <c r="AA128" i="28"/>
  <c r="AE59" i="28"/>
  <c r="Y7" i="28"/>
  <c r="AG7" i="28"/>
  <c r="AE62" i="28"/>
  <c r="AC65" i="28"/>
  <c r="AA68" i="28"/>
  <c r="Y71" i="28"/>
  <c r="AG71" i="28"/>
  <c r="AE74" i="28"/>
  <c r="AC77" i="28"/>
  <c r="AA80" i="28"/>
  <c r="Y83" i="28"/>
  <c r="AA92" i="28"/>
  <c r="Y95" i="28"/>
  <c r="AG95" i="28"/>
  <c r="AE98" i="28"/>
  <c r="AC101" i="28"/>
  <c r="AA116" i="28"/>
  <c r="Y119" i="28"/>
  <c r="AG119" i="28"/>
  <c r="AE107" i="28"/>
  <c r="AC113" i="28"/>
  <c r="AG125" i="28"/>
  <c r="AE143" i="28"/>
  <c r="AC131" i="28"/>
  <c r="AA134" i="28"/>
  <c r="Z128" i="28"/>
  <c r="AB68" i="28"/>
  <c r="AF86" i="28"/>
  <c r="Z119" i="28"/>
  <c r="AD131" i="28"/>
  <c r="Y140" i="28"/>
  <c r="AC32" i="28"/>
  <c r="AA35" i="28"/>
  <c r="Y38" i="28"/>
  <c r="AG38" i="28"/>
  <c r="AE41" i="28"/>
  <c r="AC44" i="28"/>
  <c r="AA47" i="28"/>
  <c r="Y50" i="28"/>
  <c r="AG50" i="28"/>
  <c r="AE53" i="28"/>
  <c r="AD4" i="28"/>
  <c r="Z71" i="28"/>
  <c r="AD89" i="28"/>
  <c r="X107" i="28"/>
  <c r="AE131" i="28"/>
  <c r="Z140" i="28"/>
  <c r="X29" i="28"/>
  <c r="AF29" i="28"/>
  <c r="AD32" i="28"/>
  <c r="AB35" i="28"/>
  <c r="Z38" i="28"/>
  <c r="AD44" i="28"/>
  <c r="AB47" i="28"/>
  <c r="Z50" i="28"/>
  <c r="X53" i="28"/>
  <c r="AF53" i="28"/>
  <c r="AD56" i="28"/>
  <c r="AC4" i="28"/>
  <c r="Y7" i="22"/>
  <c r="AG7" i="22"/>
  <c r="AE62" i="22"/>
  <c r="AC65" i="22"/>
  <c r="AA68" i="22"/>
  <c r="Y71" i="22"/>
  <c r="AG71" i="22"/>
  <c r="AE74" i="22"/>
  <c r="AC77" i="22"/>
  <c r="AA80" i="22"/>
  <c r="Y83" i="22"/>
  <c r="AG83" i="22"/>
  <c r="AE86" i="22"/>
  <c r="AC89" i="22"/>
  <c r="AA92" i="22"/>
  <c r="Y95" i="22"/>
  <c r="AG95" i="22"/>
  <c r="AE98" i="22"/>
  <c r="AD59" i="28"/>
  <c r="X74" i="28"/>
  <c r="AB92" i="28"/>
  <c r="AF107" i="28"/>
  <c r="AB134" i="28"/>
  <c r="AA140" i="28"/>
  <c r="Y29" i="28"/>
  <c r="AG29" i="28"/>
  <c r="AE32" i="28"/>
  <c r="AC35" i="28"/>
  <c r="AA38" i="28"/>
  <c r="Y41" i="28"/>
  <c r="AG41" i="28"/>
  <c r="AE44" i="28"/>
  <c r="AC47" i="28"/>
  <c r="AA50" i="28"/>
  <c r="Y53" i="28"/>
  <c r="AG53" i="28"/>
  <c r="AE56" i="28"/>
  <c r="Y4" i="28"/>
  <c r="Z7" i="22"/>
  <c r="X62" i="22"/>
  <c r="AF62" i="22"/>
  <c r="AD65" i="22"/>
  <c r="AB68" i="22"/>
  <c r="Z71" i="22"/>
  <c r="X74" i="22"/>
  <c r="AF74" i="22"/>
  <c r="AD77" i="22"/>
  <c r="AB80" i="22"/>
  <c r="Z83" i="22"/>
  <c r="X86" i="22"/>
  <c r="AF86" i="22"/>
  <c r="AD89" i="22"/>
  <c r="AF74" i="28"/>
  <c r="Z95" i="28"/>
  <c r="AD113" i="28"/>
  <c r="AC134" i="28"/>
  <c r="AB140" i="28"/>
  <c r="Z29" i="28"/>
  <c r="X32" i="28"/>
  <c r="AF32" i="28"/>
  <c r="AD35" i="28"/>
  <c r="AB38" i="28"/>
  <c r="Z41" i="28"/>
  <c r="X44" i="28"/>
  <c r="AF44" i="28"/>
  <c r="AD47" i="28"/>
  <c r="AB50" i="28"/>
  <c r="Z53" i="28"/>
  <c r="X56" i="28"/>
  <c r="AF56" i="28"/>
  <c r="Z4" i="28"/>
  <c r="Z7" i="28"/>
  <c r="AD77" i="28"/>
  <c r="X98" i="28"/>
  <c r="AB110" i="28"/>
  <c r="AD134" i="28"/>
  <c r="AC140" i="28"/>
  <c r="AA29" i="28"/>
  <c r="Y32" i="28"/>
  <c r="AG32" i="28"/>
  <c r="AE35" i="28"/>
  <c r="AC38" i="28"/>
  <c r="AA41" i="28"/>
  <c r="Y44" i="28"/>
  <c r="AG44" i="28"/>
  <c r="AE47" i="28"/>
  <c r="AC50" i="28"/>
  <c r="AA53" i="28"/>
  <c r="Y56" i="28"/>
  <c r="AG56" i="28"/>
  <c r="AA4" i="28"/>
  <c r="AC59" i="22"/>
  <c r="AF62" i="28"/>
  <c r="Z83" i="28"/>
  <c r="AD101" i="28"/>
  <c r="X143" i="28"/>
  <c r="AG134" i="28"/>
  <c r="AE140" i="28"/>
  <c r="AC29" i="28"/>
  <c r="AA32" i="28"/>
  <c r="Y35" i="28"/>
  <c r="AG35" i="28"/>
  <c r="AE38" i="28"/>
  <c r="AC41" i="28"/>
  <c r="AA44" i="28"/>
  <c r="Y47" i="28"/>
  <c r="AG47" i="28"/>
  <c r="AE50" i="28"/>
  <c r="AC53" i="28"/>
  <c r="AA56" i="28"/>
  <c r="AF4" i="28"/>
  <c r="X4" i="28"/>
  <c r="AA4" i="22"/>
  <c r="AB140" i="22"/>
  <c r="AD134" i="22"/>
  <c r="AF131" i="22"/>
  <c r="X131" i="22"/>
  <c r="Z143" i="22"/>
  <c r="AB125" i="22"/>
  <c r="AD110" i="22"/>
  <c r="AF113" i="22"/>
  <c r="X113" i="22"/>
  <c r="Z107" i="22"/>
  <c r="AB119" i="22"/>
  <c r="AD116" i="22"/>
  <c r="AF101" i="22"/>
  <c r="X101" i="22"/>
  <c r="Y98" i="22"/>
  <c r="Z95" i="22"/>
  <c r="Z92" i="22"/>
  <c r="Z89" i="22"/>
  <c r="Z86" i="22"/>
  <c r="X83" i="22"/>
  <c r="X80" i="22"/>
  <c r="X77" i="22"/>
  <c r="AF71" i="22"/>
  <c r="AF68" i="22"/>
  <c r="AF65" i="22"/>
  <c r="AD62" i="22"/>
  <c r="AD7" i="22"/>
  <c r="AF50" i="28"/>
  <c r="AD41" i="28"/>
  <c r="AB32" i="28"/>
  <c r="AF143" i="28"/>
  <c r="Z4" i="22"/>
  <c r="AA140" i="22"/>
  <c r="AC134" i="22"/>
  <c r="AE131" i="22"/>
  <c r="AG143" i="22"/>
  <c r="Y143" i="22"/>
  <c r="AA125" i="22"/>
  <c r="AC110" i="22"/>
  <c r="AE113" i="22"/>
  <c r="AG107" i="22"/>
  <c r="Y107" i="22"/>
  <c r="AA119" i="22"/>
  <c r="AC116" i="22"/>
  <c r="AE101" i="22"/>
  <c r="AG98" i="22"/>
  <c r="X98" i="22"/>
  <c r="X95" i="22"/>
  <c r="Y92" i="22"/>
  <c r="Y89" i="22"/>
  <c r="Y86" i="22"/>
  <c r="AG80" i="22"/>
  <c r="AG77" i="22"/>
  <c r="AG74" i="22"/>
  <c r="AE71" i="22"/>
  <c r="AE68" i="22"/>
  <c r="AE65" i="22"/>
  <c r="AC62" i="22"/>
  <c r="AC7" i="22"/>
  <c r="AB4" i="28"/>
  <c r="AD50" i="28"/>
  <c r="AB41" i="28"/>
  <c r="Z32" i="28"/>
  <c r="Z125" i="28"/>
  <c r="Y4" i="22"/>
  <c r="Z140" i="22"/>
  <c r="AB134" i="22"/>
  <c r="AD131" i="22"/>
  <c r="AF143" i="22"/>
  <c r="X143" i="22"/>
  <c r="Z125" i="22"/>
  <c r="AB110" i="22"/>
  <c r="AD113" i="22"/>
  <c r="AF107" i="22"/>
  <c r="X107" i="22"/>
  <c r="Z119" i="22"/>
  <c r="AB116" i="22"/>
  <c r="AD101" i="22"/>
  <c r="AF98" i="22"/>
  <c r="AF95" i="22"/>
  <c r="AG92" i="22"/>
  <c r="X92" i="22"/>
  <c r="X89" i="22"/>
  <c r="AF83" i="22"/>
  <c r="AF80" i="22"/>
  <c r="AF77" i="22"/>
  <c r="AD74" i="22"/>
  <c r="AD71" i="22"/>
  <c r="AD68" i="22"/>
  <c r="AB65" i="22"/>
  <c r="AB62" i="22"/>
  <c r="AB7" i="22"/>
  <c r="AE4" i="28"/>
  <c r="X50" i="28"/>
  <c r="AF38" i="28"/>
  <c r="AD29" i="28"/>
  <c r="AB116" i="28"/>
  <c r="B62" i="28"/>
  <c r="D89" i="28"/>
  <c r="J62" i="28"/>
  <c r="K68" i="28"/>
  <c r="H65" i="28"/>
  <c r="D62" i="28"/>
  <c r="F89" i="22"/>
  <c r="G95" i="22"/>
  <c r="K62" i="22"/>
  <c r="E74" i="22"/>
  <c r="F74" i="22"/>
  <c r="B68" i="22"/>
  <c r="J65" i="22"/>
  <c r="K62" i="28"/>
  <c r="B71" i="22"/>
  <c r="D74" i="22"/>
  <c r="C77" i="22"/>
  <c r="J20" i="22"/>
  <c r="D95" i="22"/>
  <c r="H65" i="22"/>
  <c r="E62" i="22"/>
  <c r="I77" i="28"/>
  <c r="G77" i="28"/>
  <c r="J71" i="22"/>
  <c r="D62" i="22"/>
  <c r="K92" i="22"/>
  <c r="G68" i="22"/>
  <c r="J131" i="22"/>
  <c r="D65" i="22"/>
  <c r="G143" i="22"/>
  <c r="I131" i="22"/>
  <c r="I41" i="28"/>
  <c r="I131" i="28"/>
  <c r="D107" i="22"/>
  <c r="C41" i="28"/>
  <c r="E83" i="22"/>
  <c r="C83" i="22"/>
  <c r="J83" i="22"/>
  <c r="K23" i="22"/>
  <c r="B131" i="22"/>
  <c r="E134" i="22"/>
  <c r="J113" i="22"/>
  <c r="J143" i="28"/>
  <c r="I86" i="28"/>
  <c r="B143" i="22"/>
  <c r="J35" i="28"/>
  <c r="F140" i="28"/>
  <c r="F140" i="22"/>
  <c r="K116" i="22"/>
  <c r="E11" i="22"/>
  <c r="D131" i="28"/>
  <c r="G41" i="28"/>
  <c r="C110" i="22"/>
  <c r="I23" i="22"/>
  <c r="F134" i="22"/>
  <c r="G113" i="22"/>
  <c r="E26" i="22"/>
  <c r="J29" i="28"/>
  <c r="C53" i="28"/>
  <c r="H132" i="28"/>
  <c r="K65" i="28"/>
  <c r="C68" i="22"/>
  <c r="C71" i="22"/>
  <c r="J11" i="22"/>
  <c r="K77" i="22"/>
  <c r="F65" i="28"/>
  <c r="I68" i="28"/>
  <c r="J32" i="28"/>
  <c r="F14" i="28"/>
  <c r="E77" i="28"/>
  <c r="I11" i="28"/>
  <c r="F74" i="28"/>
  <c r="F107" i="28"/>
  <c r="I56" i="28"/>
  <c r="F68" i="28"/>
  <c r="F116" i="28"/>
  <c r="G68" i="28"/>
  <c r="E4" i="22"/>
  <c r="D7" i="22"/>
  <c r="C80" i="22"/>
  <c r="D4" i="28"/>
  <c r="E7" i="28"/>
  <c r="I80" i="28"/>
  <c r="D8" i="22"/>
  <c r="F66" i="22"/>
  <c r="J47" i="22"/>
  <c r="B53" i="22"/>
  <c r="F54" i="22"/>
  <c r="F60" i="28"/>
  <c r="H69" i="28"/>
  <c r="D99" i="28"/>
  <c r="F120" i="28"/>
  <c r="H111" i="28"/>
  <c r="E71" i="22"/>
  <c r="B17" i="22"/>
  <c r="I92" i="22"/>
  <c r="H68" i="28"/>
  <c r="K71" i="28"/>
  <c r="B38" i="28"/>
  <c r="H17" i="28"/>
  <c r="I83" i="28"/>
  <c r="I14" i="28"/>
  <c r="H77" i="28"/>
  <c r="H113" i="28"/>
  <c r="F11" i="28"/>
  <c r="H71" i="28"/>
  <c r="H119" i="28"/>
  <c r="I71" i="28"/>
  <c r="D4" i="22"/>
  <c r="E7" i="22"/>
  <c r="E98" i="22"/>
  <c r="E4" i="28"/>
  <c r="F7" i="28"/>
  <c r="B5" i="22"/>
  <c r="E8" i="22"/>
  <c r="H69" i="22"/>
  <c r="B51" i="22"/>
  <c r="D53" i="22"/>
  <c r="H12" i="28"/>
  <c r="H60" i="28"/>
  <c r="J69" i="28"/>
  <c r="B81" i="28"/>
  <c r="F99" i="28"/>
  <c r="H120" i="28"/>
  <c r="J111" i="28"/>
  <c r="B132" i="28"/>
  <c r="J71" i="28"/>
  <c r="H83" i="28"/>
  <c r="F110" i="28"/>
  <c r="D41" i="28"/>
  <c r="I110" i="28"/>
  <c r="E38" i="28"/>
  <c r="K17" i="28"/>
  <c r="I107" i="28"/>
  <c r="G35" i="28"/>
  <c r="C17" i="28"/>
  <c r="H4" i="22"/>
  <c r="F7" i="22"/>
  <c r="G128" i="22"/>
  <c r="F4" i="28"/>
  <c r="G7" i="28"/>
  <c r="G5" i="22"/>
  <c r="F8" i="22"/>
  <c r="D81" i="22"/>
  <c r="H51" i="22"/>
  <c r="J53" i="22"/>
  <c r="B5" i="28"/>
  <c r="D63" i="28"/>
  <c r="F72" i="28"/>
  <c r="H81" i="28"/>
  <c r="B102" i="28"/>
  <c r="D108" i="28"/>
  <c r="F126" i="28"/>
  <c r="B110" i="28"/>
  <c r="J38" i="28"/>
  <c r="F20" i="28"/>
  <c r="G123" i="28"/>
  <c r="I122" i="28"/>
  <c r="G138" i="22"/>
  <c r="H138" i="22"/>
  <c r="F138" i="28"/>
  <c r="D137" i="28"/>
  <c r="D122" i="22"/>
  <c r="D105" i="22"/>
  <c r="H104" i="22"/>
  <c r="I105" i="28"/>
  <c r="G104" i="28"/>
  <c r="D123" i="28"/>
  <c r="J123" i="28"/>
  <c r="J138" i="22"/>
  <c r="I105" i="22"/>
  <c r="D138" i="22"/>
  <c r="F137" i="22"/>
  <c r="H123" i="22"/>
  <c r="D123" i="22"/>
  <c r="J104" i="22"/>
  <c r="K138" i="28"/>
  <c r="E137" i="22"/>
  <c r="G123" i="22"/>
  <c r="I122" i="22"/>
  <c r="G137" i="28"/>
  <c r="I123" i="28"/>
  <c r="K122" i="28"/>
  <c r="F122" i="28"/>
  <c r="J105" i="22"/>
  <c r="F137" i="28"/>
  <c r="D105" i="28"/>
  <c r="J104" i="28"/>
  <c r="C141" i="28"/>
  <c r="K129" i="28"/>
  <c r="C129" i="28"/>
  <c r="E126" i="28"/>
  <c r="G117" i="28"/>
  <c r="K99" i="28"/>
  <c r="C99" i="28"/>
  <c r="E96" i="28"/>
  <c r="G93" i="28"/>
  <c r="I90" i="28"/>
  <c r="G81" i="28"/>
  <c r="K75" i="28"/>
  <c r="E72" i="28"/>
  <c r="G69" i="28"/>
  <c r="I66" i="28"/>
  <c r="K63" i="28"/>
  <c r="C63" i="28"/>
  <c r="E60" i="28"/>
  <c r="E48" i="28"/>
  <c r="C39" i="28"/>
  <c r="E36" i="28"/>
  <c r="G33" i="28"/>
  <c r="I18" i="28"/>
  <c r="G8" i="28"/>
  <c r="I5" i="28"/>
  <c r="G57" i="22"/>
  <c r="E50" i="22"/>
  <c r="G45" i="22"/>
  <c r="E44" i="22"/>
  <c r="K42" i="22"/>
  <c r="J141" i="28"/>
  <c r="H144" i="28"/>
  <c r="J129" i="28"/>
  <c r="B129" i="28"/>
  <c r="D120" i="28"/>
  <c r="J99" i="28"/>
  <c r="B99" i="28"/>
  <c r="D96" i="28"/>
  <c r="F93" i="28"/>
  <c r="F81" i="28"/>
  <c r="H78" i="28"/>
  <c r="D72" i="28"/>
  <c r="F69" i="28"/>
  <c r="H66" i="28"/>
  <c r="J63" i="28"/>
  <c r="B63" i="28"/>
  <c r="D60" i="28"/>
  <c r="B51" i="28"/>
  <c r="J39" i="28"/>
  <c r="B39" i="28"/>
  <c r="D36" i="28"/>
  <c r="F21" i="28"/>
  <c r="D12" i="28"/>
  <c r="F8" i="28"/>
  <c r="H5" i="28"/>
  <c r="F51" i="22"/>
  <c r="B48" i="22"/>
  <c r="H47" i="22"/>
  <c r="F45" i="22"/>
  <c r="D44" i="22"/>
  <c r="K135" i="28"/>
  <c r="G144" i="28"/>
  <c r="I129" i="28"/>
  <c r="K126" i="28"/>
  <c r="C126" i="28"/>
  <c r="E117" i="28"/>
  <c r="I99" i="28"/>
  <c r="K96" i="28"/>
  <c r="C96" i="28"/>
  <c r="E93" i="28"/>
  <c r="G90" i="28"/>
  <c r="K84" i="28"/>
  <c r="E81" i="28"/>
  <c r="I75" i="28"/>
  <c r="K72" i="28"/>
  <c r="C72" i="28"/>
  <c r="E69" i="28"/>
  <c r="G66" i="28"/>
  <c r="I63" i="28"/>
  <c r="K60" i="28"/>
  <c r="C60" i="28"/>
  <c r="E57" i="28"/>
  <c r="C48" i="28"/>
  <c r="I39" i="28"/>
  <c r="K36" i="28"/>
  <c r="C36" i="28"/>
  <c r="E33" i="28"/>
  <c r="I27" i="28"/>
  <c r="G18" i="28"/>
  <c r="C12" i="28"/>
  <c r="E8" i="28"/>
  <c r="C5" i="28"/>
  <c r="E57" i="22"/>
  <c r="C56" i="22"/>
  <c r="K50" i="22"/>
  <c r="G47" i="22"/>
  <c r="E45" i="22"/>
  <c r="K44" i="22"/>
  <c r="C44" i="22"/>
  <c r="G41" i="22"/>
  <c r="I36" i="22"/>
  <c r="K32" i="22"/>
  <c r="C32" i="22"/>
  <c r="I30" i="22"/>
  <c r="G29" i="22"/>
  <c r="B78" i="22"/>
  <c r="K8" i="22"/>
  <c r="C8" i="22"/>
  <c r="E5" i="22"/>
  <c r="H141" i="28"/>
  <c r="D132" i="28"/>
  <c r="F144" i="28"/>
  <c r="H129" i="28"/>
  <c r="J126" i="28"/>
  <c r="D111" i="28"/>
  <c r="B120" i="28"/>
  <c r="H99" i="28"/>
  <c r="J96" i="28"/>
  <c r="B96" i="28"/>
  <c r="D93" i="28"/>
  <c r="H87" i="28"/>
  <c r="D81" i="28"/>
  <c r="F78" i="28"/>
  <c r="J72" i="28"/>
  <c r="B72" i="28"/>
  <c r="D69" i="28"/>
  <c r="F66" i="28"/>
  <c r="H63" i="28"/>
  <c r="J60" i="28"/>
  <c r="B60" i="28"/>
  <c r="D57" i="28"/>
  <c r="J48" i="28"/>
  <c r="F42" i="28"/>
  <c r="H39" i="28"/>
  <c r="J36" i="28"/>
  <c r="B36" i="28"/>
  <c r="F30" i="28"/>
  <c r="H27" i="28"/>
  <c r="D21" i="28"/>
  <c r="J12" i="28"/>
  <c r="B12" i="28"/>
  <c r="D8" i="28"/>
  <c r="D5" i="28"/>
  <c r="J56" i="22"/>
  <c r="B56" i="22"/>
  <c r="D51" i="22"/>
  <c r="H48" i="22"/>
  <c r="F47" i="22"/>
  <c r="D45" i="22"/>
  <c r="J44" i="22"/>
  <c r="H42" i="22"/>
  <c r="F41" i="22"/>
  <c r="B38" i="22"/>
  <c r="D33" i="22"/>
  <c r="J32" i="22"/>
  <c r="B32" i="22"/>
  <c r="H30" i="22"/>
  <c r="B114" i="22"/>
  <c r="J72" i="22"/>
  <c r="J8" i="22"/>
  <c r="B8" i="22"/>
  <c r="F5" i="22"/>
  <c r="K132" i="28"/>
  <c r="C132" i="28"/>
  <c r="E144" i="28"/>
  <c r="G129" i="28"/>
  <c r="K111" i="28"/>
  <c r="C111" i="28"/>
  <c r="I120" i="28"/>
  <c r="E102" i="28"/>
  <c r="G99" i="28"/>
  <c r="I96" i="28"/>
  <c r="K93" i="28"/>
  <c r="E90" i="28"/>
  <c r="G87" i="28"/>
  <c r="K81" i="28"/>
  <c r="C81" i="28"/>
  <c r="I72" i="28"/>
  <c r="K69" i="28"/>
  <c r="C69" i="28"/>
  <c r="E66" i="28"/>
  <c r="G63" i="28"/>
  <c r="I60" i="28"/>
  <c r="K57" i="28"/>
  <c r="G51" i="28"/>
  <c r="C45" i="28"/>
  <c r="E42" i="28"/>
  <c r="G39" i="28"/>
  <c r="I36" i="28"/>
  <c r="C33" i="28"/>
  <c r="E30" i="28"/>
  <c r="G27" i="28"/>
  <c r="I24" i="28"/>
  <c r="K21" i="28"/>
  <c r="C21" i="28"/>
  <c r="E18" i="28"/>
  <c r="G15" i="28"/>
  <c r="I12" i="28"/>
  <c r="K8" i="28"/>
  <c r="C8" i="28"/>
  <c r="E5" i="28"/>
  <c r="K57" i="22"/>
  <c r="C57" i="22"/>
  <c r="I56" i="22"/>
  <c r="G54" i="22"/>
  <c r="E53" i="22"/>
  <c r="K51" i="22"/>
  <c r="C51" i="22"/>
  <c r="I50" i="22"/>
  <c r="G48" i="22"/>
  <c r="E47" i="22"/>
  <c r="K45" i="22"/>
  <c r="C45" i="22"/>
  <c r="I44" i="22"/>
  <c r="G42" i="22"/>
  <c r="E41" i="22"/>
  <c r="K39" i="22"/>
  <c r="C39" i="22"/>
  <c r="I38" i="22"/>
  <c r="E141" i="28"/>
  <c r="G135" i="28"/>
  <c r="I132" i="28"/>
  <c r="K144" i="28"/>
  <c r="C144" i="28"/>
  <c r="E129" i="28"/>
  <c r="G126" i="28"/>
  <c r="I111" i="28"/>
  <c r="K114" i="28"/>
  <c r="C114" i="28"/>
  <c r="E108" i="28"/>
  <c r="G120" i="28"/>
  <c r="I117" i="28"/>
  <c r="K102" i="28"/>
  <c r="C102" i="28"/>
  <c r="E99" i="28"/>
  <c r="G96" i="28"/>
  <c r="I93" i="28"/>
  <c r="K90" i="28"/>
  <c r="C90" i="28"/>
  <c r="E87" i="28"/>
  <c r="G84" i="28"/>
  <c r="I81" i="28"/>
  <c r="K78" i="28"/>
  <c r="C78" i="28"/>
  <c r="E75" i="28"/>
  <c r="G72" i="28"/>
  <c r="I69" i="28"/>
  <c r="K66" i="28"/>
  <c r="C66" i="28"/>
  <c r="E63" i="28"/>
  <c r="G60" i="28"/>
  <c r="I57" i="28"/>
  <c r="K54" i="28"/>
  <c r="C54" i="28"/>
  <c r="E51" i="28"/>
  <c r="G48" i="28"/>
  <c r="I45" i="28"/>
  <c r="K42" i="28"/>
  <c r="C42" i="28"/>
  <c r="E39" i="28"/>
  <c r="G36" i="28"/>
  <c r="I33" i="28"/>
  <c r="K30" i="28"/>
  <c r="C30" i="28"/>
  <c r="E27" i="28"/>
  <c r="G24" i="28"/>
  <c r="I21" i="28"/>
  <c r="K18" i="28"/>
  <c r="C18" i="28"/>
  <c r="E15" i="28"/>
  <c r="G12" i="28"/>
  <c r="I8" i="28"/>
  <c r="K5" i="28"/>
  <c r="G5" i="28"/>
  <c r="I57" i="22"/>
  <c r="G56" i="22"/>
  <c r="E54" i="22"/>
  <c r="K53" i="22"/>
  <c r="C53" i="22"/>
  <c r="I51" i="22"/>
  <c r="G50" i="22"/>
  <c r="E48" i="22"/>
  <c r="K47" i="22"/>
  <c r="C47" i="22"/>
  <c r="I45" i="22"/>
  <c r="G44" i="22"/>
  <c r="E42" i="22"/>
  <c r="K41" i="22"/>
  <c r="C41" i="22"/>
  <c r="I39" i="22"/>
  <c r="G38" i="22"/>
  <c r="E36" i="22"/>
  <c r="K35" i="22"/>
  <c r="C35" i="22"/>
  <c r="I33" i="22"/>
  <c r="G32" i="22"/>
  <c r="E30" i="22"/>
  <c r="K29" i="22"/>
  <c r="C29" i="22"/>
  <c r="F102" i="22"/>
  <c r="D63" i="22"/>
  <c r="G8" i="22"/>
  <c r="J5" i="22"/>
  <c r="K98" i="28"/>
  <c r="I4" i="22"/>
  <c r="G7" i="22"/>
  <c r="B4" i="28"/>
  <c r="H4" i="28"/>
  <c r="H7" i="28"/>
  <c r="D5" i="22"/>
  <c r="H8" i="22"/>
  <c r="B96" i="22"/>
  <c r="E29" i="22"/>
  <c r="B30" i="22"/>
  <c r="H33" i="22"/>
  <c r="D35" i="22"/>
  <c r="D42" i="22"/>
  <c r="F50" i="22"/>
  <c r="J51" i="22"/>
  <c r="B57" i="22"/>
  <c r="F5" i="28"/>
  <c r="F15" i="28"/>
  <c r="H24" i="28"/>
  <c r="J33" i="28"/>
  <c r="B45" i="28"/>
  <c r="D54" i="28"/>
  <c r="F63" i="28"/>
  <c r="H72" i="28"/>
  <c r="J81" i="28"/>
  <c r="B93" i="28"/>
  <c r="D102" i="28"/>
  <c r="F108" i="28"/>
  <c r="H126" i="28"/>
  <c r="J132" i="28"/>
  <c r="E95" i="28"/>
  <c r="E134" i="28"/>
  <c r="K50" i="28"/>
  <c r="J65" i="28"/>
  <c r="J101" i="28"/>
  <c r="F134" i="28"/>
  <c r="B53" i="28"/>
  <c r="E92" i="28"/>
  <c r="C143" i="28"/>
  <c r="I44" i="28"/>
  <c r="E26" i="28"/>
  <c r="F92" i="28"/>
  <c r="F131" i="28"/>
  <c r="B50" i="28"/>
  <c r="B65" i="28"/>
  <c r="H92" i="28"/>
  <c r="F143" i="28"/>
  <c r="B47" i="28"/>
  <c r="H26" i="28"/>
  <c r="G89" i="28"/>
  <c r="C125" i="28"/>
  <c r="K41" i="28"/>
  <c r="G23" i="28"/>
  <c r="F86" i="28"/>
  <c r="D125" i="28"/>
  <c r="B44" i="28"/>
  <c r="H23" i="28"/>
  <c r="G86" i="28"/>
  <c r="E125" i="28"/>
  <c r="C44" i="28"/>
  <c r="I23" i="28"/>
  <c r="B4" i="22"/>
  <c r="J4" i="22"/>
  <c r="H7" i="22"/>
  <c r="G4" i="28"/>
  <c r="I4" i="28"/>
  <c r="I7" i="28"/>
  <c r="C5" i="22"/>
  <c r="I8" i="22"/>
  <c r="D99" i="22"/>
  <c r="H29" i="22"/>
  <c r="C30" i="22"/>
  <c r="J33" i="22"/>
  <c r="E35" i="22"/>
  <c r="B36" i="22"/>
  <c r="B41" i="22"/>
  <c r="F42" i="22"/>
  <c r="H50" i="22"/>
  <c r="H57" i="22"/>
  <c r="J5" i="28"/>
  <c r="B18" i="28"/>
  <c r="D27" i="28"/>
  <c r="F36" i="28"/>
  <c r="H45" i="28"/>
  <c r="J54" i="28"/>
  <c r="B66" i="28"/>
  <c r="D75" i="28"/>
  <c r="F84" i="28"/>
  <c r="H93" i="28"/>
  <c r="J102" i="28"/>
  <c r="B114" i="28"/>
  <c r="D129" i="28"/>
  <c r="F135" i="28"/>
  <c r="B20" i="22"/>
  <c r="K119" i="22"/>
  <c r="K101" i="22"/>
  <c r="E89" i="22"/>
  <c r="E143" i="22"/>
  <c r="G26" i="22"/>
  <c r="E110" i="22"/>
  <c r="B65" i="22"/>
  <c r="H92" i="22"/>
  <c r="F143" i="22"/>
  <c r="C71" i="28"/>
  <c r="K140" i="28"/>
  <c r="H86" i="28"/>
  <c r="F125" i="28"/>
  <c r="D44" i="28"/>
  <c r="J23" i="28"/>
  <c r="K89" i="28"/>
  <c r="K143" i="28"/>
  <c r="G47" i="28"/>
  <c r="D95" i="28"/>
  <c r="D134" i="28"/>
  <c r="J50" i="28"/>
  <c r="I65" i="28"/>
  <c r="I101" i="28"/>
  <c r="G140" i="28"/>
  <c r="C56" i="28"/>
  <c r="B71" i="28"/>
  <c r="B119" i="28"/>
  <c r="H140" i="28"/>
  <c r="D56" i="28"/>
  <c r="G95" i="28"/>
  <c r="E131" i="28"/>
  <c r="K47" i="28"/>
  <c r="H95" i="28"/>
  <c r="H134" i="28"/>
  <c r="D53" i="28"/>
  <c r="D68" i="28"/>
  <c r="J95" i="28"/>
  <c r="H131" i="28"/>
  <c r="D50" i="28"/>
  <c r="C65" i="28"/>
  <c r="I92" i="28"/>
  <c r="G143" i="28"/>
  <c r="C47" i="28"/>
  <c r="I26" i="28"/>
  <c r="H89" i="28"/>
  <c r="H143" i="28"/>
  <c r="D47" i="28"/>
  <c r="J26" i="28"/>
  <c r="I89" i="28"/>
  <c r="I143" i="28"/>
  <c r="E47" i="28"/>
  <c r="K26" i="28"/>
  <c r="C4" i="22"/>
  <c r="K4" i="22"/>
  <c r="I7" i="22"/>
  <c r="J4" i="28"/>
  <c r="B7" i="28"/>
  <c r="J7" i="28"/>
  <c r="H5" i="22"/>
  <c r="H21" i="22"/>
  <c r="H117" i="22"/>
  <c r="I29" i="22"/>
  <c r="D30" i="22"/>
  <c r="K33" i="22"/>
  <c r="H35" i="22"/>
  <c r="C36" i="22"/>
  <c r="B39" i="22"/>
  <c r="D41" i="22"/>
  <c r="D48" i="22"/>
  <c r="F56" i="22"/>
  <c r="J57" i="22"/>
  <c r="B8" i="28"/>
  <c r="D18" i="28"/>
  <c r="F27" i="28"/>
  <c r="H36" i="28"/>
  <c r="J45" i="28"/>
  <c r="B57" i="28"/>
  <c r="D66" i="28"/>
  <c r="F75" i="28"/>
  <c r="H84" i="28"/>
  <c r="J93" i="28"/>
  <c r="B117" i="28"/>
  <c r="D114" i="28"/>
  <c r="F129" i="28"/>
  <c r="H135" i="28"/>
  <c r="G4" i="22"/>
  <c r="B7" i="22"/>
  <c r="J7" i="22"/>
  <c r="K4" i="28"/>
  <c r="C7" i="28"/>
  <c r="K7" i="28"/>
  <c r="I5" i="22"/>
  <c r="J24" i="22"/>
  <c r="J120" i="22"/>
  <c r="J29" i="22"/>
  <c r="F30" i="22"/>
  <c r="D32" i="22"/>
  <c r="I35" i="22"/>
  <c r="D36" i="22"/>
  <c r="D38" i="22"/>
  <c r="H39" i="22"/>
  <c r="J41" i="22"/>
  <c r="B47" i="22"/>
  <c r="F48" i="22"/>
  <c r="H56" i="22"/>
  <c r="H8" i="28"/>
  <c r="J18" i="28"/>
  <c r="B30" i="28"/>
  <c r="D39" i="28"/>
  <c r="F48" i="28"/>
  <c r="H57" i="28"/>
  <c r="J66" i="28"/>
  <c r="B78" i="28"/>
  <c r="D87" i="28"/>
  <c r="F96" i="28"/>
  <c r="H117" i="28"/>
  <c r="J114" i="28"/>
  <c r="B144" i="28"/>
  <c r="D141" i="28"/>
  <c r="F26" i="22"/>
  <c r="I65" i="22"/>
  <c r="I95" i="22"/>
  <c r="I134" i="22"/>
  <c r="K110" i="28"/>
  <c r="F77" i="22"/>
  <c r="F71" i="22"/>
  <c r="B101" i="22"/>
  <c r="J134" i="22"/>
  <c r="C20" i="28"/>
  <c r="B95" i="28"/>
  <c r="B134" i="28"/>
  <c r="H50" i="28"/>
  <c r="G65" i="28"/>
  <c r="G101" i="28"/>
  <c r="E140" i="28"/>
  <c r="K53" i="28"/>
  <c r="J68" i="28"/>
  <c r="J116" i="28"/>
  <c r="H29" i="28"/>
  <c r="G11" i="28"/>
  <c r="C74" i="28"/>
  <c r="C107" i="28"/>
  <c r="K32" i="28"/>
  <c r="G14" i="28"/>
  <c r="F77" i="28"/>
  <c r="F113" i="28"/>
  <c r="B35" i="28"/>
  <c r="H14" i="28"/>
  <c r="C119" i="28"/>
  <c r="I140" i="28"/>
  <c r="E56" i="28"/>
  <c r="D71" i="28"/>
  <c r="D119" i="28"/>
  <c r="B32" i="28"/>
  <c r="K11" i="28"/>
  <c r="H74" i="28"/>
  <c r="D116" i="28"/>
  <c r="B29" i="28"/>
  <c r="H56" i="28"/>
  <c r="G71" i="28"/>
  <c r="C101" i="28"/>
  <c r="K134" i="28"/>
  <c r="G53" i="28"/>
  <c r="D65" i="28"/>
  <c r="D101" i="28"/>
  <c r="B140" i="28"/>
  <c r="H53" i="28"/>
  <c r="E65" i="28"/>
  <c r="E101" i="28"/>
  <c r="C140" i="28"/>
  <c r="F4" i="22"/>
  <c r="C7" i="22"/>
  <c r="K7" i="22"/>
  <c r="C4" i="28"/>
  <c r="D7" i="28"/>
  <c r="G59" i="28"/>
  <c r="K5" i="22"/>
  <c r="B60" i="22"/>
  <c r="F126" i="22"/>
  <c r="G30" i="22"/>
  <c r="E32" i="22"/>
  <c r="B33" i="22"/>
  <c r="J35" i="22"/>
  <c r="F36" i="22"/>
  <c r="F38" i="22"/>
  <c r="J39" i="22"/>
  <c r="B45" i="22"/>
  <c r="D47" i="22"/>
  <c r="D54" i="22"/>
  <c r="J8" i="28"/>
  <c r="B21" i="28"/>
  <c r="D30" i="28"/>
  <c r="F39" i="28"/>
  <c r="H48" i="28"/>
  <c r="J57" i="28"/>
  <c r="B69" i="28"/>
  <c r="D78" i="28"/>
  <c r="F87" i="28"/>
  <c r="H96" i="28"/>
  <c r="J117" i="28"/>
  <c r="B111" i="28"/>
  <c r="D144" i="28"/>
  <c r="F141" i="28"/>
  <c r="S110" i="22"/>
  <c r="T110" i="28"/>
  <c r="S95" i="28"/>
  <c r="R65" i="28"/>
  <c r="S56" i="28"/>
  <c r="M110" i="22"/>
  <c r="N59" i="22"/>
  <c r="Q47" i="28"/>
  <c r="N92" i="22"/>
  <c r="R113" i="28"/>
  <c r="N95" i="28"/>
  <c r="Q131" i="22"/>
  <c r="V83" i="22"/>
  <c r="O119" i="28"/>
  <c r="N77" i="28"/>
  <c r="Q53" i="28"/>
  <c r="P86" i="22"/>
  <c r="S92" i="22"/>
  <c r="Q62" i="28"/>
  <c r="T101" i="22"/>
  <c r="N131" i="28"/>
  <c r="O71" i="22"/>
  <c r="P110" i="28"/>
  <c r="S134" i="22"/>
  <c r="R95" i="22"/>
  <c r="U110" i="28"/>
  <c r="T86" i="28"/>
  <c r="S38" i="28"/>
  <c r="T74" i="22"/>
  <c r="Q89" i="22"/>
  <c r="T29" i="28"/>
  <c r="R32" i="28"/>
  <c r="U140" i="22"/>
  <c r="U110" i="22"/>
  <c r="Q134" i="28"/>
  <c r="N107" i="28"/>
  <c r="P125" i="22"/>
  <c r="O125" i="28"/>
  <c r="U77" i="22"/>
  <c r="V89" i="28"/>
  <c r="R29" i="28"/>
  <c r="N71" i="22"/>
  <c r="V71" i="22"/>
  <c r="T32" i="28"/>
  <c r="T62" i="28"/>
  <c r="V110" i="22"/>
  <c r="S125" i="22"/>
  <c r="R47" i="28"/>
  <c r="S89" i="28"/>
  <c r="V140" i="28"/>
  <c r="O68" i="28"/>
  <c r="P101" i="28"/>
  <c r="R101" i="28"/>
  <c r="N41" i="28"/>
  <c r="Q92" i="28"/>
  <c r="R83" i="22"/>
  <c r="P44" i="28"/>
  <c r="P74" i="28"/>
  <c r="V134" i="22"/>
  <c r="Q68" i="22"/>
  <c r="S71" i="28"/>
  <c r="V113" i="28"/>
  <c r="T68" i="22"/>
  <c r="T50" i="28"/>
  <c r="N131" i="22"/>
  <c r="M116" i="28"/>
  <c r="N95" i="22"/>
  <c r="V53" i="28"/>
  <c r="V83" i="28"/>
  <c r="O65" i="22"/>
  <c r="P86" i="28"/>
  <c r="R74" i="22"/>
  <c r="P134" i="22"/>
  <c r="S113" i="28"/>
  <c r="R62" i="22"/>
  <c r="R95" i="28"/>
  <c r="U125" i="22"/>
  <c r="M62" i="22"/>
  <c r="Q143" i="22"/>
  <c r="R71" i="28"/>
  <c r="X140" i="22"/>
  <c r="AE107" i="22"/>
  <c r="AD11" i="22"/>
  <c r="AC17" i="28"/>
  <c r="X17" i="22"/>
  <c r="AF140" i="22"/>
  <c r="AA62" i="22"/>
  <c r="Y140" i="22"/>
  <c r="AF11" i="22"/>
  <c r="AE20" i="28"/>
  <c r="Y11" i="22"/>
  <c r="AC68" i="22"/>
  <c r="AD14" i="22"/>
  <c r="AD17" i="28"/>
  <c r="X20" i="28"/>
  <c r="AG14" i="22"/>
  <c r="AF20" i="28"/>
  <c r="AA11" i="22"/>
  <c r="AG86" i="22"/>
  <c r="X14" i="22"/>
  <c r="X26" i="28"/>
  <c r="AG14" i="28"/>
  <c r="AE95" i="22"/>
  <c r="AE14" i="22"/>
  <c r="AE17" i="28"/>
  <c r="Y20" i="28"/>
  <c r="AG17" i="22"/>
  <c r="AG20" i="28"/>
  <c r="Z20" i="28"/>
  <c r="Y14" i="22"/>
  <c r="Y26" i="28"/>
  <c r="AB23" i="28"/>
  <c r="AA116" i="22"/>
  <c r="AB17" i="28"/>
  <c r="AC14" i="22"/>
  <c r="AD26" i="28"/>
  <c r="Z14" i="22"/>
  <c r="Z26" i="28"/>
  <c r="B12" i="22"/>
  <c r="F84" i="22"/>
  <c r="J129" i="22"/>
  <c r="D15" i="22"/>
  <c r="H87" i="22"/>
  <c r="B135" i="22"/>
  <c r="F18" i="22"/>
  <c r="J90" i="22"/>
  <c r="D141" i="22"/>
  <c r="Q86" i="28"/>
  <c r="R38" i="28"/>
  <c r="O86" i="22"/>
  <c r="S128" i="22"/>
  <c r="T77" i="28"/>
  <c r="M56" i="28"/>
  <c r="M125" i="22"/>
  <c r="M119" i="28"/>
  <c r="O98" i="22"/>
  <c r="V65" i="22"/>
  <c r="U113" i="22"/>
  <c r="U128" i="22"/>
  <c r="S98" i="28"/>
  <c r="Q83" i="22"/>
  <c r="T98" i="22"/>
  <c r="M95" i="28"/>
  <c r="Q38" i="28"/>
  <c r="N68" i="22"/>
  <c r="R128" i="28"/>
  <c r="T128" i="28"/>
  <c r="U89" i="28"/>
  <c r="P68" i="28"/>
  <c r="S134" i="28"/>
  <c r="R113" i="22"/>
  <c r="R110" i="22"/>
  <c r="U47" i="28"/>
  <c r="N83" i="22"/>
  <c r="Q131" i="28"/>
  <c r="M71" i="22"/>
  <c r="N98" i="22"/>
  <c r="Q119" i="28"/>
  <c r="T113" i="28"/>
  <c r="U65" i="22"/>
  <c r="R86" i="22"/>
  <c r="R26" i="28"/>
  <c r="N128" i="28"/>
  <c r="O116" i="28"/>
  <c r="R107" i="28"/>
  <c r="S62" i="22"/>
  <c r="S50" i="28"/>
  <c r="Y23" i="22"/>
  <c r="Z11" i="22"/>
  <c r="AD81" i="22"/>
  <c r="AF99" i="22"/>
  <c r="AA101" i="28"/>
  <c r="AG68" i="28"/>
  <c r="AB143" i="28"/>
  <c r="Z89" i="28"/>
  <c r="AG59" i="22"/>
  <c r="AE116" i="28"/>
  <c r="AE68" i="28"/>
  <c r="AF113" i="28"/>
  <c r="AF77" i="28"/>
  <c r="X128" i="28"/>
  <c r="AC92" i="28"/>
  <c r="Y128" i="22"/>
  <c r="Y80" i="22"/>
  <c r="AC125" i="22"/>
  <c r="AB89" i="22"/>
  <c r="AF134" i="22"/>
  <c r="AF35" i="28"/>
  <c r="AA101" i="22"/>
  <c r="Z65" i="22"/>
  <c r="AF119" i="22"/>
  <c r="AC71" i="22"/>
  <c r="Y125" i="22"/>
  <c r="X14" i="28"/>
  <c r="Y20" i="22"/>
  <c r="AG23" i="22"/>
  <c r="AD11" i="28"/>
  <c r="AE23" i="22"/>
  <c r="AC26" i="28"/>
  <c r="AF12" i="22"/>
  <c r="AE81" i="22"/>
  <c r="AG99" i="22"/>
  <c r="AF41" i="28"/>
  <c r="AE29" i="28"/>
  <c r="Y125" i="28"/>
  <c r="AC89" i="28"/>
  <c r="X119" i="28"/>
  <c r="AB77" i="28"/>
  <c r="AB128" i="28"/>
  <c r="AC98" i="28"/>
  <c r="Y68" i="28"/>
  <c r="AD125" i="28"/>
  <c r="AB86" i="28"/>
  <c r="AD128" i="22"/>
  <c r="AG101" i="28"/>
  <c r="AG65" i="28"/>
  <c r="Z107" i="28"/>
  <c r="X77" i="28"/>
  <c r="AF128" i="28"/>
  <c r="AE89" i="28"/>
  <c r="AG128" i="22"/>
  <c r="AA83" i="22"/>
  <c r="AA143" i="22"/>
  <c r="AD65" i="28"/>
  <c r="AC92" i="22"/>
  <c r="X47" i="28"/>
  <c r="Y116" i="22"/>
  <c r="Z68" i="22"/>
  <c r="Z110" i="22"/>
  <c r="AC74" i="22"/>
  <c r="AC131" i="22"/>
  <c r="AD23" i="28"/>
  <c r="Y26" i="22"/>
  <c r="AA26" i="22"/>
  <c r="AE20" i="22"/>
  <c r="AF17" i="22"/>
  <c r="AF23" i="22"/>
  <c r="AF81" i="22"/>
  <c r="X129" i="22"/>
  <c r="X41" i="28"/>
  <c r="AC56" i="28"/>
  <c r="AG140" i="28"/>
  <c r="AA110" i="28"/>
  <c r="AE86" i="28"/>
  <c r="AA128" i="22"/>
  <c r="Z116" i="28"/>
  <c r="AD74" i="28"/>
  <c r="Y134" i="28"/>
  <c r="AE95" i="28"/>
  <c r="AA65" i="28"/>
  <c r="AF110" i="28"/>
  <c r="AD83" i="28"/>
  <c r="Z59" i="28"/>
  <c r="AA98" i="28"/>
  <c r="Y65" i="28"/>
  <c r="AB119" i="28"/>
  <c r="Z74" i="28"/>
  <c r="AG143" i="28"/>
  <c r="AA83" i="28"/>
  <c r="Y128" i="28"/>
  <c r="AA86" i="22"/>
  <c r="Y131" i="22"/>
  <c r="X140" i="28"/>
  <c r="AB95" i="22"/>
  <c r="Z56" i="28"/>
  <c r="AG116" i="22"/>
  <c r="AB71" i="22"/>
  <c r="AD143" i="22"/>
  <c r="AE77" i="22"/>
  <c r="AA134" i="22"/>
  <c r="AF26" i="28"/>
  <c r="Z14" i="28"/>
  <c r="AB14" i="28"/>
  <c r="AG11" i="22"/>
  <c r="Y17" i="22"/>
  <c r="X17" i="28"/>
  <c r="AG81" i="22"/>
  <c r="Y129" i="22"/>
  <c r="X99" i="22"/>
  <c r="Z129" i="22"/>
  <c r="Y99" i="22"/>
  <c r="AA129" i="22"/>
  <c r="X81" i="22"/>
  <c r="Z99" i="22"/>
  <c r="AB129" i="22"/>
  <c r="AC23" i="28"/>
  <c r="X20" i="22"/>
  <c r="Z20" i="22"/>
  <c r="AE11" i="28"/>
  <c r="Y11" i="28"/>
  <c r="AA11" i="28"/>
  <c r="AE11" i="22"/>
  <c r="Y81" i="22"/>
  <c r="AA99" i="22"/>
  <c r="AC129" i="22"/>
  <c r="AE26" i="28"/>
  <c r="X26" i="22"/>
  <c r="Z26" i="22"/>
  <c r="AD20" i="22"/>
  <c r="AD23" i="22"/>
  <c r="Z17" i="22"/>
  <c r="AB23" i="22"/>
  <c r="Z81" i="22"/>
  <c r="AB99" i="22"/>
  <c r="AD129" i="22"/>
  <c r="X11" i="28"/>
  <c r="AC20" i="28"/>
  <c r="AA14" i="28"/>
  <c r="AB20" i="22"/>
  <c r="AF14" i="22"/>
  <c r="Z23" i="22"/>
  <c r="AA81" i="22"/>
  <c r="AC99" i="22"/>
  <c r="AE129" i="22"/>
  <c r="AB81" i="22"/>
  <c r="AD99" i="22"/>
  <c r="AF129" i="22"/>
  <c r="AC81" i="22"/>
  <c r="AE99" i="22"/>
  <c r="P119" i="22"/>
  <c r="P71" i="28"/>
  <c r="O134" i="28"/>
  <c r="M92" i="22"/>
  <c r="N62" i="28"/>
  <c r="S99" i="22"/>
  <c r="N113" i="28"/>
  <c r="R80" i="28"/>
  <c r="M131" i="22"/>
  <c r="N71" i="28"/>
  <c r="P92" i="22"/>
  <c r="Q92" i="22"/>
  <c r="P62" i="28"/>
  <c r="T116" i="22"/>
  <c r="V116" i="28"/>
  <c r="P134" i="28"/>
  <c r="S131" i="22"/>
  <c r="T35" i="28"/>
  <c r="M140" i="22"/>
  <c r="M98" i="22"/>
  <c r="Q35" i="28"/>
  <c r="M59" i="22"/>
  <c r="R71" i="22"/>
  <c r="T107" i="28"/>
  <c r="Q119" i="22"/>
  <c r="O53" i="28"/>
  <c r="M83" i="28"/>
  <c r="N116" i="22"/>
  <c r="R134" i="28"/>
  <c r="N68" i="28"/>
  <c r="U101" i="22"/>
  <c r="M131" i="28"/>
  <c r="U65" i="28"/>
  <c r="Q80" i="22"/>
  <c r="S101" i="28"/>
  <c r="V128" i="28"/>
  <c r="S35" i="28"/>
  <c r="O128" i="22"/>
  <c r="P50" i="28"/>
  <c r="P128" i="22"/>
  <c r="R81" i="22"/>
  <c r="T99" i="22"/>
  <c r="V129" i="22"/>
  <c r="V47" i="28"/>
  <c r="M119" i="22"/>
  <c r="M71" i="28"/>
  <c r="N128" i="22"/>
  <c r="U38" i="28"/>
  <c r="R53" i="28"/>
  <c r="Q81" i="22"/>
  <c r="T143" i="28"/>
  <c r="T101" i="28"/>
  <c r="O134" i="22"/>
  <c r="T80" i="28"/>
  <c r="V101" i="22"/>
  <c r="M116" i="22"/>
  <c r="V71" i="28"/>
  <c r="Q110" i="22"/>
  <c r="R110" i="28"/>
  <c r="V32" i="28"/>
  <c r="U62" i="28"/>
  <c r="U134" i="22"/>
  <c r="P47" i="28"/>
  <c r="P77" i="28"/>
  <c r="U92" i="22"/>
  <c r="S131" i="28"/>
  <c r="Q128" i="22"/>
  <c r="P68" i="22"/>
  <c r="R119" i="28"/>
  <c r="O116" i="22"/>
  <c r="M50" i="28"/>
  <c r="U77" i="28"/>
  <c r="V98" i="22"/>
  <c r="P131" i="28"/>
  <c r="S98" i="22"/>
  <c r="U125" i="28"/>
  <c r="S62" i="28"/>
  <c r="S65" i="22"/>
  <c r="Q98" i="28"/>
  <c r="N113" i="22"/>
  <c r="Q32" i="28"/>
  <c r="S143" i="22"/>
  <c r="T38" i="28"/>
  <c r="T59" i="28"/>
  <c r="S81" i="22"/>
  <c r="U99" i="22"/>
  <c r="O86" i="28"/>
  <c r="U116" i="28"/>
  <c r="U129" i="22"/>
  <c r="R50" i="28"/>
  <c r="P113" i="28"/>
  <c r="Q140" i="22"/>
  <c r="P92" i="28"/>
  <c r="S113" i="22"/>
  <c r="O71" i="28"/>
  <c r="T113" i="22"/>
  <c r="R83" i="28"/>
  <c r="N134" i="28"/>
  <c r="P74" i="22"/>
  <c r="Q74" i="28"/>
  <c r="T86" i="22"/>
  <c r="R98" i="28"/>
  <c r="Q86" i="22"/>
  <c r="Q143" i="28"/>
  <c r="U59" i="28"/>
  <c r="N65" i="22"/>
  <c r="T92" i="28"/>
  <c r="M101" i="22"/>
  <c r="U44" i="28"/>
  <c r="S74" i="28"/>
  <c r="T95" i="22"/>
  <c r="N143" i="28"/>
  <c r="T128" i="22"/>
  <c r="Q95" i="22"/>
  <c r="S110" i="28"/>
  <c r="U86" i="28"/>
  <c r="U119" i="22"/>
  <c r="U131" i="28"/>
  <c r="O110" i="22"/>
  <c r="V134" i="28"/>
  <c r="T98" i="28"/>
  <c r="N26" i="22"/>
  <c r="T81" i="22"/>
  <c r="V99" i="22"/>
  <c r="R89" i="28"/>
  <c r="U95" i="22"/>
  <c r="S41" i="28"/>
  <c r="Q71" i="28"/>
  <c r="V80" i="22"/>
  <c r="V110" i="28"/>
  <c r="P128" i="28"/>
  <c r="S80" i="22"/>
  <c r="Q113" i="28"/>
  <c r="S128" i="28"/>
  <c r="Q80" i="28"/>
  <c r="S116" i="22"/>
  <c r="Q101" i="28"/>
  <c r="V107" i="22"/>
  <c r="V107" i="28"/>
  <c r="T47" i="28"/>
  <c r="S77" i="28"/>
  <c r="Q17" i="22"/>
  <c r="U81" i="22"/>
  <c r="M129" i="22"/>
  <c r="O107" i="28"/>
  <c r="P59" i="28"/>
  <c r="U53" i="28"/>
  <c r="S65" i="28"/>
  <c r="Q101" i="22"/>
  <c r="O98" i="28"/>
  <c r="T119" i="22"/>
  <c r="T119" i="28"/>
  <c r="U98" i="28"/>
  <c r="S14" i="22"/>
  <c r="V81" i="22"/>
  <c r="N129" i="22"/>
  <c r="V14" i="22"/>
  <c r="M99" i="22"/>
  <c r="O129" i="22"/>
  <c r="N99" i="22"/>
  <c r="P129" i="22"/>
  <c r="N110" i="22"/>
  <c r="U92" i="28"/>
  <c r="T107" i="22"/>
  <c r="P35" i="28"/>
  <c r="N65" i="28"/>
  <c r="M83" i="22"/>
  <c r="O143" i="28"/>
  <c r="O128" i="28"/>
  <c r="V62" i="22"/>
  <c r="R92" i="28"/>
  <c r="N59" i="28"/>
  <c r="O92" i="28"/>
  <c r="P113" i="22"/>
  <c r="U35" i="28"/>
  <c r="U59" i="22"/>
  <c r="O80" i="22"/>
  <c r="S86" i="28"/>
  <c r="N80" i="22"/>
  <c r="N98" i="28"/>
  <c r="S77" i="22"/>
  <c r="M23" i="28"/>
  <c r="M81" i="22"/>
  <c r="O99" i="22"/>
  <c r="Q129" i="22"/>
  <c r="M107" i="22"/>
  <c r="Q110" i="28"/>
  <c r="M128" i="22"/>
  <c r="U71" i="22"/>
  <c r="Q83" i="28"/>
  <c r="T71" i="22"/>
  <c r="T89" i="28"/>
  <c r="U98" i="22"/>
  <c r="O17" i="28"/>
  <c r="N81" i="22"/>
  <c r="P99" i="22"/>
  <c r="R129" i="22"/>
  <c r="Q77" i="28"/>
  <c r="Q98" i="22"/>
  <c r="O113" i="28"/>
  <c r="Q59" i="28"/>
  <c r="O80" i="28"/>
  <c r="P65" i="22"/>
  <c r="N80" i="28"/>
  <c r="O81" i="22"/>
  <c r="Q99" i="22"/>
  <c r="S129" i="22"/>
  <c r="Q116" i="22"/>
  <c r="M47" i="28"/>
  <c r="M80" i="28"/>
  <c r="V77" i="22"/>
  <c r="T134" i="28"/>
  <c r="R128" i="22"/>
  <c r="M101" i="28"/>
  <c r="R107" i="22"/>
  <c r="P56" i="28"/>
  <c r="R74" i="28"/>
  <c r="O107" i="22"/>
  <c r="S47" i="28"/>
  <c r="O74" i="28"/>
  <c r="O95" i="22"/>
  <c r="M107" i="28"/>
  <c r="U128" i="28"/>
  <c r="M44" i="28"/>
  <c r="O62" i="28"/>
  <c r="R68" i="28"/>
  <c r="P81" i="22"/>
  <c r="R99" i="22"/>
  <c r="B59" i="22"/>
  <c r="D80" i="22"/>
  <c r="F98" i="22"/>
  <c r="H128" i="22"/>
  <c r="H59" i="28"/>
  <c r="J80" i="28"/>
  <c r="B128" i="28"/>
  <c r="C12" i="22"/>
  <c r="E15" i="22"/>
  <c r="G18" i="22"/>
  <c r="I21" i="22"/>
  <c r="K24" i="22"/>
  <c r="C60" i="22"/>
  <c r="E63" i="22"/>
  <c r="G66" i="22"/>
  <c r="I69" i="22"/>
  <c r="K72" i="22"/>
  <c r="C78" i="22"/>
  <c r="E81" i="22"/>
  <c r="G84" i="22"/>
  <c r="I87" i="22"/>
  <c r="K90" i="22"/>
  <c r="C96" i="22"/>
  <c r="E99" i="22"/>
  <c r="G102" i="22"/>
  <c r="I117" i="22"/>
  <c r="K120" i="22"/>
  <c r="C114" i="22"/>
  <c r="E111" i="22"/>
  <c r="G126" i="22"/>
  <c r="I144" i="22"/>
  <c r="K129" i="22"/>
  <c r="C135" i="22"/>
  <c r="E141" i="22"/>
  <c r="C59" i="22"/>
  <c r="E80" i="22"/>
  <c r="G98" i="22"/>
  <c r="I128" i="22"/>
  <c r="I59" i="28"/>
  <c r="K80" i="28"/>
  <c r="C128" i="28"/>
  <c r="D12" i="22"/>
  <c r="F15" i="22"/>
  <c r="H18" i="22"/>
  <c r="J21" i="22"/>
  <c r="B27" i="22"/>
  <c r="D60" i="22"/>
  <c r="F63" i="22"/>
  <c r="H66" i="22"/>
  <c r="J69" i="22"/>
  <c r="B75" i="22"/>
  <c r="D78" i="22"/>
  <c r="F81" i="22"/>
  <c r="H84" i="22"/>
  <c r="J87" i="22"/>
  <c r="B93" i="22"/>
  <c r="D96" i="22"/>
  <c r="F99" i="22"/>
  <c r="H102" i="22"/>
  <c r="J117" i="22"/>
  <c r="B108" i="22"/>
  <c r="D114" i="22"/>
  <c r="F111" i="22"/>
  <c r="H126" i="22"/>
  <c r="J144" i="22"/>
  <c r="B132" i="22"/>
  <c r="D135" i="22"/>
  <c r="F141" i="22"/>
  <c r="D59" i="22"/>
  <c r="F80" i="22"/>
  <c r="H98" i="22"/>
  <c r="J128" i="22"/>
  <c r="J59" i="28"/>
  <c r="B98" i="28"/>
  <c r="D128" i="28"/>
  <c r="E12" i="22"/>
  <c r="G15" i="22"/>
  <c r="I18" i="22"/>
  <c r="K21" i="22"/>
  <c r="C27" i="22"/>
  <c r="E60" i="22"/>
  <c r="G63" i="22"/>
  <c r="I66" i="22"/>
  <c r="K69" i="22"/>
  <c r="C75" i="22"/>
  <c r="E78" i="22"/>
  <c r="G81" i="22"/>
  <c r="I84" i="22"/>
  <c r="K87" i="22"/>
  <c r="C93" i="22"/>
  <c r="E96" i="22"/>
  <c r="G99" i="22"/>
  <c r="I102" i="22"/>
  <c r="K117" i="22"/>
  <c r="C108" i="22"/>
  <c r="E114" i="22"/>
  <c r="G111" i="22"/>
  <c r="I126" i="22"/>
  <c r="K144" i="22"/>
  <c r="C132" i="22"/>
  <c r="E135" i="22"/>
  <c r="G141" i="22"/>
  <c r="E59" i="22"/>
  <c r="G80" i="22"/>
  <c r="I98" i="22"/>
  <c r="K128" i="22"/>
  <c r="K59" i="28"/>
  <c r="C98" i="28"/>
  <c r="E128" i="28"/>
  <c r="F12" i="22"/>
  <c r="H15" i="22"/>
  <c r="J18" i="22"/>
  <c r="B24" i="22"/>
  <c r="D27" i="22"/>
  <c r="F60" i="22"/>
  <c r="H63" i="22"/>
  <c r="J66" i="22"/>
  <c r="B72" i="22"/>
  <c r="D75" i="22"/>
  <c r="F78" i="22"/>
  <c r="H81" i="22"/>
  <c r="J84" i="22"/>
  <c r="B90" i="22"/>
  <c r="D93" i="22"/>
  <c r="F96" i="22"/>
  <c r="H99" i="22"/>
  <c r="J102" i="22"/>
  <c r="B120" i="22"/>
  <c r="D108" i="22"/>
  <c r="F114" i="22"/>
  <c r="H111" i="22"/>
  <c r="J126" i="22"/>
  <c r="B129" i="22"/>
  <c r="D132" i="22"/>
  <c r="F135" i="22"/>
  <c r="H141" i="22"/>
  <c r="F59" i="22"/>
  <c r="H80" i="22"/>
  <c r="J98" i="22"/>
  <c r="B80" i="28"/>
  <c r="D98" i="28"/>
  <c r="F128" i="28"/>
  <c r="G12" i="22"/>
  <c r="I15" i="22"/>
  <c r="K18" i="22"/>
  <c r="C24" i="22"/>
  <c r="E27" i="22"/>
  <c r="G60" i="22"/>
  <c r="I63" i="22"/>
  <c r="K66" i="22"/>
  <c r="C72" i="22"/>
  <c r="E75" i="22"/>
  <c r="G78" i="22"/>
  <c r="I81" i="22"/>
  <c r="K84" i="22"/>
  <c r="C90" i="22"/>
  <c r="E93" i="22"/>
  <c r="G96" i="22"/>
  <c r="I99" i="22"/>
  <c r="K102" i="22"/>
  <c r="C120" i="22"/>
  <c r="E108" i="22"/>
  <c r="G114" i="22"/>
  <c r="I111" i="22"/>
  <c r="K126" i="22"/>
  <c r="C129" i="22"/>
  <c r="E132" i="22"/>
  <c r="G135" i="22"/>
  <c r="I141" i="22"/>
  <c r="G59" i="22"/>
  <c r="I80" i="22"/>
  <c r="K98" i="22"/>
  <c r="C80" i="28"/>
  <c r="E98" i="28"/>
  <c r="G128" i="28"/>
  <c r="H12" i="22"/>
  <c r="J15" i="22"/>
  <c r="B21" i="22"/>
  <c r="D24" i="22"/>
  <c r="F27" i="22"/>
  <c r="H60" i="22"/>
  <c r="J63" i="22"/>
  <c r="B69" i="22"/>
  <c r="D72" i="22"/>
  <c r="F75" i="22"/>
  <c r="H78" i="22"/>
  <c r="J81" i="22"/>
  <c r="B87" i="22"/>
  <c r="D90" i="22"/>
  <c r="F93" i="22"/>
  <c r="H96" i="22"/>
  <c r="J99" i="22"/>
  <c r="B117" i="22"/>
  <c r="D120" i="22"/>
  <c r="F108" i="22"/>
  <c r="H114" i="22"/>
  <c r="J111" i="22"/>
  <c r="B144" i="22"/>
  <c r="D129" i="22"/>
  <c r="F132" i="22"/>
  <c r="H135" i="22"/>
  <c r="J141" i="22"/>
  <c r="H59" i="22"/>
  <c r="J80" i="22"/>
  <c r="B128" i="22"/>
  <c r="B59" i="28"/>
  <c r="D80" i="28"/>
  <c r="F98" i="28"/>
  <c r="H128" i="28"/>
  <c r="I12" i="22"/>
  <c r="K15" i="22"/>
  <c r="C21" i="22"/>
  <c r="E24" i="22"/>
  <c r="G27" i="22"/>
  <c r="I60" i="22"/>
  <c r="K63" i="22"/>
  <c r="C69" i="22"/>
  <c r="E72" i="22"/>
  <c r="G75" i="22"/>
  <c r="I78" i="22"/>
  <c r="K81" i="22"/>
  <c r="C87" i="22"/>
  <c r="E90" i="22"/>
  <c r="G93" i="22"/>
  <c r="I96" i="22"/>
  <c r="K99" i="22"/>
  <c r="C117" i="22"/>
  <c r="E120" i="22"/>
  <c r="G108" i="22"/>
  <c r="I114" i="22"/>
  <c r="K111" i="22"/>
  <c r="C144" i="22"/>
  <c r="E129" i="22"/>
  <c r="G132" i="22"/>
  <c r="I135" i="22"/>
  <c r="K141" i="22"/>
  <c r="I59" i="22"/>
  <c r="K80" i="22"/>
  <c r="C128" i="22"/>
  <c r="C59" i="28"/>
  <c r="E80" i="28"/>
  <c r="G98" i="28"/>
  <c r="I128" i="28"/>
  <c r="J12" i="22"/>
  <c r="B18" i="22"/>
  <c r="D21" i="22"/>
  <c r="F24" i="22"/>
  <c r="H27" i="22"/>
  <c r="J60" i="22"/>
  <c r="B66" i="22"/>
  <c r="D69" i="22"/>
  <c r="F72" i="22"/>
  <c r="H75" i="22"/>
  <c r="J78" i="22"/>
  <c r="B84" i="22"/>
  <c r="D87" i="22"/>
  <c r="F90" i="22"/>
  <c r="H93" i="22"/>
  <c r="J96" i="22"/>
  <c r="B102" i="22"/>
  <c r="D117" i="22"/>
  <c r="F120" i="22"/>
  <c r="H108" i="22"/>
  <c r="J114" i="22"/>
  <c r="B126" i="22"/>
  <c r="D144" i="22"/>
  <c r="F129" i="22"/>
  <c r="H132" i="22"/>
  <c r="J135" i="22"/>
  <c r="J59" i="22"/>
  <c r="B98" i="22"/>
  <c r="D128" i="22"/>
  <c r="D59" i="28"/>
  <c r="F80" i="28"/>
  <c r="H98" i="28"/>
  <c r="J128" i="28"/>
  <c r="K12" i="22"/>
  <c r="C18" i="22"/>
  <c r="E21" i="22"/>
  <c r="G24" i="22"/>
  <c r="I27" i="22"/>
  <c r="K60" i="22"/>
  <c r="C66" i="22"/>
  <c r="E69" i="22"/>
  <c r="G72" i="22"/>
  <c r="I75" i="22"/>
  <c r="K78" i="22"/>
  <c r="C84" i="22"/>
  <c r="E87" i="22"/>
  <c r="G90" i="22"/>
  <c r="I93" i="22"/>
  <c r="K96" i="22"/>
  <c r="C102" i="22"/>
  <c r="E117" i="22"/>
  <c r="G120" i="22"/>
  <c r="I108" i="22"/>
  <c r="K114" i="22"/>
  <c r="C126" i="22"/>
  <c r="E144" i="22"/>
  <c r="G129" i="22"/>
  <c r="I132" i="22"/>
  <c r="K135" i="22"/>
  <c r="K59" i="22"/>
  <c r="C98" i="22"/>
  <c r="E128" i="22"/>
  <c r="E59" i="28"/>
  <c r="G80" i="28"/>
  <c r="I98" i="28"/>
  <c r="K128" i="28"/>
  <c r="B15" i="22"/>
  <c r="D18" i="22"/>
  <c r="F21" i="22"/>
  <c r="H24" i="22"/>
  <c r="J27" i="22"/>
  <c r="B63" i="22"/>
  <c r="D66" i="22"/>
  <c r="F69" i="22"/>
  <c r="H72" i="22"/>
  <c r="J75" i="22"/>
  <c r="B81" i="22"/>
  <c r="D84" i="22"/>
  <c r="F87" i="22"/>
  <c r="H90" i="22"/>
  <c r="J93" i="22"/>
  <c r="B99" i="22"/>
  <c r="D102" i="22"/>
  <c r="F117" i="22"/>
  <c r="H120" i="22"/>
  <c r="J108" i="22"/>
  <c r="B111" i="22"/>
  <c r="D126" i="22"/>
  <c r="F144" i="22"/>
  <c r="H129" i="22"/>
  <c r="J132" i="22"/>
  <c r="B141" i="22"/>
  <c r="B80" i="22"/>
  <c r="D98" i="22"/>
  <c r="F128" i="22"/>
  <c r="F59" i="28"/>
  <c r="H80" i="28"/>
  <c r="J98" i="28"/>
  <c r="C15" i="22"/>
  <c r="E18" i="22"/>
  <c r="G21" i="22"/>
  <c r="I24" i="22"/>
  <c r="K27" i="22"/>
  <c r="C63" i="22"/>
  <c r="E66" i="22"/>
  <c r="G69" i="22"/>
  <c r="I72" i="22"/>
  <c r="K75" i="22"/>
  <c r="C81" i="22"/>
  <c r="E84" i="22"/>
  <c r="G87" i="22"/>
  <c r="I90" i="22"/>
  <c r="K93" i="22"/>
  <c r="C99" i="22"/>
  <c r="E102" i="22"/>
  <c r="G117" i="22"/>
  <c r="I120" i="22"/>
  <c r="K108" i="22"/>
  <c r="C111" i="22"/>
  <c r="E126" i="22"/>
  <c r="G144" i="22"/>
  <c r="I129" i="22"/>
  <c r="K132" i="22"/>
  <c r="C141" i="22"/>
  <c r="Y86" i="28"/>
  <c r="AB59" i="22"/>
  <c r="AG62" i="22"/>
  <c r="Y101" i="22"/>
  <c r="AE134" i="22"/>
  <c r="X71" i="22"/>
  <c r="AF116" i="22"/>
  <c r="AA77" i="22"/>
  <c r="AC107" i="22"/>
  <c r="X86" i="28"/>
  <c r="AB113" i="22"/>
  <c r="AB29" i="28"/>
  <c r="AE83" i="22"/>
  <c r="AA110" i="22"/>
  <c r="X11" i="22"/>
  <c r="AA17" i="28"/>
  <c r="AF23" i="28"/>
  <c r="AE17" i="22"/>
  <c r="AB14" i="22"/>
  <c r="AC26" i="22"/>
  <c r="AG17" i="28"/>
  <c r="AB26" i="28"/>
  <c r="AE26" i="22"/>
  <c r="AB17" i="22"/>
  <c r="AB66" i="22"/>
  <c r="AD69" i="22"/>
  <c r="Y107" i="28"/>
  <c r="AG68" i="22"/>
  <c r="AE116" i="22"/>
  <c r="Z77" i="22"/>
  <c r="AB107" i="22"/>
  <c r="AC83" i="22"/>
  <c r="Y110" i="22"/>
  <c r="X38" i="28"/>
  <c r="AD86" i="22"/>
  <c r="X125" i="22"/>
  <c r="AF47" i="28"/>
  <c r="AG89" i="22"/>
  <c r="AG125" i="22"/>
  <c r="Z17" i="28"/>
  <c r="AE23" i="28"/>
  <c r="AD17" i="22"/>
  <c r="AA14" i="22"/>
  <c r="AB26" i="22"/>
  <c r="AF17" i="28"/>
  <c r="AA26" i="28"/>
  <c r="AD26" i="22"/>
  <c r="AA17" i="22"/>
  <c r="AC11" i="22"/>
  <c r="AF72" i="22"/>
  <c r="AB84" i="22"/>
  <c r="AF92" i="28"/>
  <c r="Z65" i="28"/>
  <c r="AC125" i="28"/>
  <c r="AG89" i="28"/>
  <c r="AA62" i="28"/>
  <c r="X113" i="28"/>
  <c r="AB83" i="28"/>
  <c r="AA119" i="28"/>
  <c r="AE77" i="28"/>
  <c r="AC59" i="28"/>
  <c r="Y74" i="22"/>
  <c r="AC119" i="22"/>
  <c r="Z113" i="22"/>
  <c r="AD140" i="28"/>
  <c r="AC86" i="22"/>
  <c r="AG110" i="22"/>
  <c r="Z47" i="28"/>
  <c r="AF89" i="22"/>
  <c r="AF125" i="22"/>
  <c r="AF92" i="22"/>
  <c r="AE143" i="22"/>
  <c r="Y17" i="28"/>
  <c r="AB20" i="28"/>
  <c r="AG26" i="28"/>
  <c r="AG20" i="22"/>
  <c r="AA20" i="22"/>
  <c r="AC14" i="28"/>
  <c r="X23" i="28"/>
  <c r="Z11" i="28"/>
  <c r="AF20" i="22"/>
  <c r="AA23" i="22"/>
  <c r="X78" i="22"/>
  <c r="AD87" i="22"/>
  <c r="Z102" i="22"/>
  <c r="AB11" i="22"/>
  <c r="AF90" i="22"/>
  <c r="AB117" i="22"/>
  <c r="AD120" i="22"/>
  <c r="AF108" i="22"/>
  <c r="AG141" i="22"/>
  <c r="AE96" i="22"/>
  <c r="AC27" i="22"/>
  <c r="AA24" i="22"/>
  <c r="Y21" i="22"/>
  <c r="AG15" i="22"/>
  <c r="AE12" i="22"/>
  <c r="AG135" i="22"/>
  <c r="AE132" i="22"/>
  <c r="AC144" i="22"/>
  <c r="Y126" i="22"/>
  <c r="AG114" i="22"/>
  <c r="AE108" i="22"/>
  <c r="AC120" i="22"/>
  <c r="AA117" i="22"/>
  <c r="Y102" i="22"/>
  <c r="AG93" i="22"/>
  <c r="AE90" i="22"/>
  <c r="AC87" i="22"/>
  <c r="AA84" i="22"/>
  <c r="AG75" i="22"/>
  <c r="AE72" i="22"/>
  <c r="AC69" i="22"/>
  <c r="AA66" i="22"/>
  <c r="Y63" i="22"/>
  <c r="AF141" i="22"/>
  <c r="AD96" i="22"/>
  <c r="AB27" i="22"/>
  <c r="Z24" i="22"/>
  <c r="X21" i="22"/>
  <c r="AF15" i="22"/>
  <c r="AD12" i="22"/>
  <c r="AF135" i="22"/>
  <c r="AD132" i="22"/>
  <c r="AB144" i="22"/>
  <c r="X126" i="22"/>
  <c r="AF114" i="22"/>
  <c r="AD108" i="22"/>
  <c r="AB120" i="22"/>
  <c r="Z117" i="22"/>
  <c r="X102" i="22"/>
  <c r="AF93" i="22"/>
  <c r="AD90" i="22"/>
  <c r="AB87" i="22"/>
  <c r="Z84" i="22"/>
  <c r="AF75" i="22"/>
  <c r="AD72" i="22"/>
  <c r="AB69" i="22"/>
  <c r="Z66" i="22"/>
  <c r="X63" i="22"/>
  <c r="AE141" i="22"/>
  <c r="AC96" i="22"/>
  <c r="AA27" i="22"/>
  <c r="Y24" i="22"/>
  <c r="AG18" i="22"/>
  <c r="AE15" i="22"/>
  <c r="AC12" i="22"/>
  <c r="AE135" i="22"/>
  <c r="AC132" i="22"/>
  <c r="AA144" i="22"/>
  <c r="AG111" i="22"/>
  <c r="AE114" i="22"/>
  <c r="AC108" i="22"/>
  <c r="AA120" i="22"/>
  <c r="Y117" i="22"/>
  <c r="AE93" i="22"/>
  <c r="AC90" i="22"/>
  <c r="AA87" i="22"/>
  <c r="Y84" i="22"/>
  <c r="AG78" i="22"/>
  <c r="AE75" i="22"/>
  <c r="AC72" i="22"/>
  <c r="AA69" i="22"/>
  <c r="Y66" i="22"/>
  <c r="AG60" i="22"/>
  <c r="AD141" i="22"/>
  <c r="AB96" i="22"/>
  <c r="Z27" i="22"/>
  <c r="X24" i="22"/>
  <c r="AF18" i="22"/>
  <c r="AD15" i="22"/>
  <c r="AB12" i="22"/>
  <c r="AD135" i="22"/>
  <c r="AB132" i="22"/>
  <c r="Z144" i="22"/>
  <c r="AF111" i="22"/>
  <c r="AD114" i="22"/>
  <c r="AB108" i="22"/>
  <c r="Z120" i="22"/>
  <c r="X117" i="22"/>
  <c r="AD93" i="22"/>
  <c r="AB90" i="22"/>
  <c r="Z87" i="22"/>
  <c r="X84" i="22"/>
  <c r="AF78" i="22"/>
  <c r="AD75" i="22"/>
  <c r="AB72" i="22"/>
  <c r="Z69" i="22"/>
  <c r="X66" i="22"/>
  <c r="AF60" i="22"/>
  <c r="AC141" i="22"/>
  <c r="AA96" i="22"/>
  <c r="Y27" i="22"/>
  <c r="AG21" i="22"/>
  <c r="AE18" i="22"/>
  <c r="AC15" i="22"/>
  <c r="AA12" i="22"/>
  <c r="AC135" i="22"/>
  <c r="AA132" i="22"/>
  <c r="Y144" i="22"/>
  <c r="AG126" i="22"/>
  <c r="AE111" i="22"/>
  <c r="AC114" i="22"/>
  <c r="AA108" i="22"/>
  <c r="Y120" i="22"/>
  <c r="AG102" i="22"/>
  <c r="AC93" i="22"/>
  <c r="AA90" i="22"/>
  <c r="Y87" i="22"/>
  <c r="AE78" i="22"/>
  <c r="AC75" i="22"/>
  <c r="AA72" i="22"/>
  <c r="Y69" i="22"/>
  <c r="AG63" i="22"/>
  <c r="AE60" i="22"/>
  <c r="AB141" i="22"/>
  <c r="Z96" i="22"/>
  <c r="X27" i="22"/>
  <c r="AF21" i="22"/>
  <c r="AD18" i="22"/>
  <c r="AB15" i="22"/>
  <c r="Z12" i="22"/>
  <c r="AB135" i="22"/>
  <c r="Z132" i="22"/>
  <c r="X144" i="22"/>
  <c r="AF126" i="22"/>
  <c r="AD111" i="22"/>
  <c r="AB114" i="22"/>
  <c r="Z108" i="22"/>
  <c r="X120" i="22"/>
  <c r="AF102" i="22"/>
  <c r="AB93" i="22"/>
  <c r="Z90" i="22"/>
  <c r="X87" i="22"/>
  <c r="AD78" i="22"/>
  <c r="AB75" i="22"/>
  <c r="Z72" i="22"/>
  <c r="X69" i="22"/>
  <c r="AF63" i="22"/>
  <c r="AD60" i="22"/>
  <c r="AA141" i="22"/>
  <c r="Y96" i="22"/>
  <c r="AG24" i="22"/>
  <c r="AE21" i="22"/>
  <c r="AC18" i="22"/>
  <c r="AA15" i="22"/>
  <c r="Y12" i="22"/>
  <c r="AA135" i="22"/>
  <c r="Y132" i="22"/>
  <c r="AE126" i="22"/>
  <c r="AC111" i="22"/>
  <c r="AA114" i="22"/>
  <c r="Y108" i="22"/>
  <c r="AG117" i="22"/>
  <c r="AE102" i="22"/>
  <c r="AA93" i="22"/>
  <c r="Y90" i="22"/>
  <c r="AG84" i="22"/>
  <c r="AC78" i="22"/>
  <c r="AA75" i="22"/>
  <c r="Y72" i="22"/>
  <c r="AG66" i="22"/>
  <c r="AE63" i="22"/>
  <c r="AC60" i="22"/>
  <c r="Z141" i="22"/>
  <c r="X96" i="22"/>
  <c r="AF24" i="22"/>
  <c r="AD21" i="22"/>
  <c r="AB18" i="22"/>
  <c r="Z15" i="22"/>
  <c r="X12" i="22"/>
  <c r="Z135" i="22"/>
  <c r="X132" i="22"/>
  <c r="AD126" i="22"/>
  <c r="AB111" i="22"/>
  <c r="Z114" i="22"/>
  <c r="X108" i="22"/>
  <c r="AF117" i="22"/>
  <c r="AD102" i="22"/>
  <c r="Z93" i="22"/>
  <c r="X90" i="22"/>
  <c r="AF84" i="22"/>
  <c r="AB78" i="22"/>
  <c r="Z75" i="22"/>
  <c r="X72" i="22"/>
  <c r="AF66" i="22"/>
  <c r="AD63" i="22"/>
  <c r="AB60" i="22"/>
  <c r="Y141" i="22"/>
  <c r="AG27" i="22"/>
  <c r="AE24" i="22"/>
  <c r="AC21" i="22"/>
  <c r="AA18" i="22"/>
  <c r="Y15" i="22"/>
  <c r="Y135" i="22"/>
  <c r="AG144" i="22"/>
  <c r="AC126" i="22"/>
  <c r="AA111" i="22"/>
  <c r="Y114" i="22"/>
  <c r="AG120" i="22"/>
  <c r="AE117" i="22"/>
  <c r="AC102" i="22"/>
  <c r="Y93" i="22"/>
  <c r="AG87" i="22"/>
  <c r="AE84" i="22"/>
  <c r="AA78" i="22"/>
  <c r="Y75" i="22"/>
  <c r="AG69" i="22"/>
  <c r="AE66" i="22"/>
  <c r="AC63" i="22"/>
  <c r="AA60" i="22"/>
  <c r="X141" i="22"/>
  <c r="AF27" i="22"/>
  <c r="AD24" i="22"/>
  <c r="AB21" i="22"/>
  <c r="Z18" i="22"/>
  <c r="X15" i="22"/>
  <c r="X135" i="22"/>
  <c r="AF144" i="22"/>
  <c r="AB126" i="22"/>
  <c r="Z111" i="22"/>
  <c r="X114" i="22"/>
  <c r="AF120" i="22"/>
  <c r="AD117" i="22"/>
  <c r="AB102" i="22"/>
  <c r="X93" i="22"/>
  <c r="AF87" i="22"/>
  <c r="AD84" i="22"/>
  <c r="Z78" i="22"/>
  <c r="X75" i="22"/>
  <c r="AF69" i="22"/>
  <c r="AD66" i="22"/>
  <c r="AB63" i="22"/>
  <c r="Z60" i="22"/>
  <c r="AG96" i="22"/>
  <c r="AE27" i="22"/>
  <c r="AC24" i="22"/>
  <c r="AA21" i="22"/>
  <c r="Y18" i="22"/>
  <c r="AG12" i="22"/>
  <c r="AG132" i="22"/>
  <c r="AE144" i="22"/>
  <c r="AA126" i="22"/>
  <c r="Y111" i="22"/>
  <c r="AG108" i="22"/>
  <c r="AE120" i="22"/>
  <c r="AC117" i="22"/>
  <c r="AA102" i="22"/>
  <c r="AG90" i="22"/>
  <c r="AE87" i="22"/>
  <c r="AC84" i="22"/>
  <c r="Y78" i="22"/>
  <c r="AG72" i="22"/>
  <c r="AE69" i="22"/>
  <c r="AC66" i="22"/>
  <c r="AA63" i="22"/>
  <c r="Y60" i="22"/>
  <c r="X111" i="22"/>
  <c r="AD144" i="22"/>
  <c r="X18" i="22"/>
  <c r="Z126" i="22"/>
  <c r="AF132" i="22"/>
  <c r="Z21" i="22"/>
  <c r="X23" i="22"/>
  <c r="AF14" i="28"/>
  <c r="AA23" i="28"/>
  <c r="AC11" i="28"/>
  <c r="AB24" i="22"/>
  <c r="X60" i="22"/>
  <c r="AD27" i="22"/>
  <c r="AG83" i="28"/>
  <c r="AD59" i="22"/>
  <c r="AF119" i="28"/>
  <c r="X59" i="28"/>
  <c r="AG116" i="28"/>
  <c r="AA77" i="28"/>
  <c r="AG59" i="28"/>
  <c r="X116" i="28"/>
  <c r="AB74" i="28"/>
  <c r="AE134" i="28"/>
  <c r="Y101" i="28"/>
  <c r="AC71" i="28"/>
  <c r="Z143" i="28"/>
  <c r="AD92" i="28"/>
  <c r="X65" i="28"/>
  <c r="AC110" i="28"/>
  <c r="AG86" i="28"/>
  <c r="AG131" i="22"/>
  <c r="X68" i="22"/>
  <c r="X116" i="22"/>
  <c r="AD140" i="22"/>
  <c r="AA74" i="22"/>
  <c r="AE119" i="22"/>
  <c r="AB77" i="22"/>
  <c r="AD107" i="22"/>
  <c r="AC113" i="22"/>
  <c r="AC23" i="22"/>
  <c r="Y14" i="28"/>
  <c r="AD20" i="28"/>
  <c r="AF11" i="28"/>
  <c r="AG26" i="22"/>
  <c r="AC20" i="22"/>
  <c r="AE14" i="28"/>
  <c r="Z23" i="28"/>
  <c r="AB11" i="28"/>
  <c r="AF26" i="22"/>
  <c r="Z63" i="22"/>
  <c r="AF96" i="22"/>
  <c r="U29" i="28"/>
  <c r="T116" i="28"/>
  <c r="P131" i="22"/>
  <c r="R62" i="28"/>
  <c r="T83" i="22"/>
  <c r="R44" i="28"/>
  <c r="M35" i="28"/>
  <c r="V56" i="28"/>
  <c r="O32" i="28"/>
  <c r="O83" i="28"/>
  <c r="R119" i="22"/>
  <c r="P53" i="28"/>
  <c r="P116" i="28"/>
  <c r="V59" i="28"/>
  <c r="M65" i="22"/>
  <c r="M125" i="28"/>
  <c r="M65" i="28"/>
  <c r="R92" i="22"/>
  <c r="N35" i="28"/>
  <c r="P89" i="28"/>
  <c r="M59" i="28"/>
  <c r="O92" i="22"/>
  <c r="Q44" i="28"/>
  <c r="M89" i="28"/>
  <c r="O77" i="22"/>
  <c r="S32" i="28"/>
  <c r="T143" i="22"/>
  <c r="S68" i="22"/>
  <c r="S143" i="28"/>
  <c r="P83" i="22"/>
  <c r="R35" i="28"/>
  <c r="R86" i="28"/>
  <c r="V125" i="28"/>
  <c r="O89" i="22"/>
  <c r="P140" i="22"/>
  <c r="M26" i="22"/>
  <c r="O17" i="22"/>
  <c r="T20" i="22"/>
  <c r="M11" i="28"/>
  <c r="Q26" i="28"/>
  <c r="S20" i="28"/>
  <c r="M17" i="28"/>
  <c r="R134" i="22"/>
  <c r="N74" i="28"/>
  <c r="P95" i="22"/>
  <c r="N56" i="28"/>
  <c r="O56" i="28"/>
  <c r="R65" i="22"/>
  <c r="T65" i="22"/>
  <c r="U74" i="22"/>
  <c r="M29" i="28"/>
  <c r="T92" i="22"/>
  <c r="N50" i="28"/>
  <c r="N101" i="28"/>
  <c r="U113" i="28"/>
  <c r="P89" i="22"/>
  <c r="V29" i="28"/>
  <c r="N86" i="28"/>
  <c r="M89" i="22"/>
  <c r="S29" i="28"/>
  <c r="U83" i="28"/>
  <c r="V143" i="22"/>
  <c r="M74" i="22"/>
  <c r="Q29" i="28"/>
  <c r="M74" i="28"/>
  <c r="R125" i="22"/>
  <c r="Q65" i="22"/>
  <c r="Q125" i="28"/>
  <c r="P32" i="28"/>
  <c r="R140" i="28"/>
  <c r="R23" i="22"/>
  <c r="N17" i="22"/>
  <c r="T17" i="22"/>
  <c r="Q11" i="28"/>
  <c r="P26" i="28"/>
  <c r="R20" i="28"/>
  <c r="V14" i="28"/>
  <c r="P29" i="28"/>
  <c r="N92" i="28"/>
  <c r="Q113" i="22"/>
  <c r="M53" i="28"/>
  <c r="V131" i="28"/>
  <c r="T140" i="22"/>
  <c r="T83" i="28"/>
  <c r="V116" i="22"/>
  <c r="T62" i="22"/>
  <c r="Q74" i="22"/>
  <c r="N77" i="22"/>
  <c r="P77" i="22"/>
  <c r="R143" i="22"/>
  <c r="S71" i="22"/>
  <c r="U134" i="28"/>
  <c r="U74" i="28"/>
  <c r="R89" i="22"/>
  <c r="V44" i="28"/>
  <c r="V95" i="28"/>
  <c r="P143" i="22"/>
  <c r="S107" i="28"/>
  <c r="O59" i="22"/>
  <c r="T140" i="28"/>
  <c r="R59" i="22"/>
  <c r="U83" i="22"/>
  <c r="Q140" i="28"/>
  <c r="T125" i="22"/>
  <c r="U68" i="22"/>
  <c r="O140" i="28"/>
  <c r="U68" i="28"/>
  <c r="P110" i="22"/>
  <c r="O62" i="22"/>
  <c r="S116" i="28"/>
  <c r="S59" i="28"/>
  <c r="V74" i="22"/>
  <c r="N29" i="28"/>
  <c r="T71" i="28"/>
  <c r="N38" i="28"/>
  <c r="M68" i="28"/>
  <c r="O140" i="22"/>
  <c r="Q23" i="22"/>
  <c r="M17" i="22"/>
  <c r="T14" i="22"/>
  <c r="P11" i="28"/>
  <c r="O26" i="28"/>
  <c r="Q20" i="28"/>
  <c r="T14" i="28"/>
  <c r="P23" i="22"/>
  <c r="O14" i="22"/>
  <c r="U11" i="22"/>
  <c r="O11" i="28"/>
  <c r="U23" i="28"/>
  <c r="P20" i="28"/>
  <c r="S14" i="28"/>
  <c r="U56" i="28"/>
  <c r="Q125" i="22"/>
  <c r="R68" i="22"/>
  <c r="N110" i="28"/>
  <c r="P65" i="28"/>
  <c r="M11" i="22"/>
  <c r="O23" i="22"/>
  <c r="N14" i="22"/>
  <c r="U26" i="22"/>
  <c r="N11" i="28"/>
  <c r="T23" i="28"/>
  <c r="O20" i="28"/>
  <c r="O14" i="28"/>
  <c r="M143" i="28"/>
  <c r="R11" i="22"/>
  <c r="N23" i="22"/>
  <c r="M14" i="22"/>
  <c r="U23" i="22"/>
  <c r="R11" i="28"/>
  <c r="S23" i="28"/>
  <c r="N20" i="28"/>
  <c r="N14" i="28"/>
  <c r="M113" i="22"/>
  <c r="R77" i="22"/>
  <c r="S140" i="28"/>
  <c r="Q11" i="22"/>
  <c r="P20" i="22"/>
  <c r="S11" i="22"/>
  <c r="U20" i="22"/>
  <c r="V11" i="28"/>
  <c r="R23" i="28"/>
  <c r="M20" i="28"/>
  <c r="M14" i="28"/>
  <c r="N89" i="22"/>
  <c r="U143" i="22"/>
  <c r="O38" i="28"/>
  <c r="P11" i="22"/>
  <c r="O20" i="22"/>
  <c r="S26" i="22"/>
  <c r="U17" i="22"/>
  <c r="V26" i="28"/>
  <c r="Q23" i="28"/>
  <c r="V17" i="28"/>
  <c r="S141" i="22"/>
  <c r="Q135" i="22"/>
  <c r="O132" i="22"/>
  <c r="M144" i="22"/>
  <c r="U126" i="22"/>
  <c r="S111" i="22"/>
  <c r="Q114" i="22"/>
  <c r="O108" i="22"/>
  <c r="M120" i="22"/>
  <c r="U102" i="22"/>
  <c r="Q96" i="22"/>
  <c r="O93" i="22"/>
  <c r="M90" i="22"/>
  <c r="U84" i="22"/>
  <c r="Q78" i="22"/>
  <c r="O75" i="22"/>
  <c r="M72" i="22"/>
  <c r="U66" i="22"/>
  <c r="S63" i="22"/>
  <c r="Q60" i="22"/>
  <c r="O27" i="22"/>
  <c r="M24" i="22"/>
  <c r="U18" i="22"/>
  <c r="S15" i="22"/>
  <c r="N12" i="22"/>
  <c r="R141" i="22"/>
  <c r="P135" i="22"/>
  <c r="N132" i="22"/>
  <c r="T126" i="22"/>
  <c r="R111" i="22"/>
  <c r="P114" i="22"/>
  <c r="N108" i="22"/>
  <c r="V117" i="22"/>
  <c r="T102" i="22"/>
  <c r="P96" i="22"/>
  <c r="N93" i="22"/>
  <c r="V87" i="22"/>
  <c r="T84" i="22"/>
  <c r="P78" i="22"/>
  <c r="N75" i="22"/>
  <c r="V69" i="22"/>
  <c r="T66" i="22"/>
  <c r="R63" i="22"/>
  <c r="P60" i="22"/>
  <c r="N27" i="22"/>
  <c r="V21" i="22"/>
  <c r="T18" i="22"/>
  <c r="R15" i="22"/>
  <c r="O12" i="22"/>
  <c r="Q141" i="22"/>
  <c r="O135" i="22"/>
  <c r="M132" i="22"/>
  <c r="S126" i="22"/>
  <c r="Q111" i="22"/>
  <c r="O114" i="22"/>
  <c r="M108" i="22"/>
  <c r="U117" i="22"/>
  <c r="S102" i="22"/>
  <c r="O96" i="22"/>
  <c r="M93" i="22"/>
  <c r="U87" i="22"/>
  <c r="S84" i="22"/>
  <c r="O78" i="22"/>
  <c r="M75" i="22"/>
  <c r="U69" i="22"/>
  <c r="S66" i="22"/>
  <c r="Q63" i="22"/>
  <c r="O60" i="22"/>
  <c r="M27" i="22"/>
  <c r="U21" i="22"/>
  <c r="S18" i="22"/>
  <c r="Q15" i="22"/>
  <c r="P12" i="22"/>
  <c r="P141" i="22"/>
  <c r="N135" i="22"/>
  <c r="V144" i="22"/>
  <c r="R126" i="22"/>
  <c r="P111" i="22"/>
  <c r="N114" i="22"/>
  <c r="V120" i="22"/>
  <c r="T117" i="22"/>
  <c r="R102" i="22"/>
  <c r="N96" i="22"/>
  <c r="V90" i="22"/>
  <c r="T87" i="22"/>
  <c r="R84" i="22"/>
  <c r="N78" i="22"/>
  <c r="V72" i="22"/>
  <c r="T69" i="22"/>
  <c r="R66" i="22"/>
  <c r="P63" i="22"/>
  <c r="N60" i="22"/>
  <c r="V24" i="22"/>
  <c r="T21" i="22"/>
  <c r="R18" i="22"/>
  <c r="P15" i="22"/>
  <c r="Q12" i="22"/>
  <c r="O141" i="22"/>
  <c r="M135" i="22"/>
  <c r="U144" i="22"/>
  <c r="Q126" i="22"/>
  <c r="O111" i="22"/>
  <c r="M114" i="22"/>
  <c r="U120" i="22"/>
  <c r="S117" i="22"/>
  <c r="Q102" i="22"/>
  <c r="M96" i="22"/>
  <c r="U90" i="22"/>
  <c r="S87" i="22"/>
  <c r="Q84" i="22"/>
  <c r="M78" i="22"/>
  <c r="U72" i="22"/>
  <c r="S69" i="22"/>
  <c r="Q66" i="22"/>
  <c r="O63" i="22"/>
  <c r="M60" i="22"/>
  <c r="U24" i="22"/>
  <c r="S21" i="22"/>
  <c r="Q18" i="22"/>
  <c r="O15" i="22"/>
  <c r="M12" i="22"/>
  <c r="N141" i="22"/>
  <c r="V132" i="22"/>
  <c r="T144" i="22"/>
  <c r="P126" i="22"/>
  <c r="N111" i="22"/>
  <c r="V108" i="22"/>
  <c r="T120" i="22"/>
  <c r="R117" i="22"/>
  <c r="P102" i="22"/>
  <c r="V93" i="22"/>
  <c r="T90" i="22"/>
  <c r="R87" i="22"/>
  <c r="P84" i="22"/>
  <c r="V75" i="22"/>
  <c r="T72" i="22"/>
  <c r="R69" i="22"/>
  <c r="P66" i="22"/>
  <c r="N63" i="22"/>
  <c r="V27" i="22"/>
  <c r="T24" i="22"/>
  <c r="R21" i="22"/>
  <c r="P18" i="22"/>
  <c r="N15" i="22"/>
  <c r="M141" i="22"/>
  <c r="U132" i="22"/>
  <c r="S144" i="22"/>
  <c r="O126" i="22"/>
  <c r="M111" i="22"/>
  <c r="U108" i="22"/>
  <c r="S120" i="22"/>
  <c r="Q117" i="22"/>
  <c r="O102" i="22"/>
  <c r="U93" i="22"/>
  <c r="S90" i="22"/>
  <c r="Q87" i="22"/>
  <c r="O84" i="22"/>
  <c r="U75" i="22"/>
  <c r="S72" i="22"/>
  <c r="Q69" i="22"/>
  <c r="O66" i="22"/>
  <c r="M63" i="22"/>
  <c r="U27" i="22"/>
  <c r="S24" i="22"/>
  <c r="Q21" i="22"/>
  <c r="O18" i="22"/>
  <c r="M15" i="22"/>
  <c r="V135" i="22"/>
  <c r="T132" i="22"/>
  <c r="R144" i="22"/>
  <c r="N126" i="22"/>
  <c r="V114" i="22"/>
  <c r="T108" i="22"/>
  <c r="R120" i="22"/>
  <c r="P117" i="22"/>
  <c r="N102" i="22"/>
  <c r="V96" i="22"/>
  <c r="T93" i="22"/>
  <c r="R90" i="22"/>
  <c r="P87" i="22"/>
  <c r="N84" i="22"/>
  <c r="V78" i="22"/>
  <c r="T75" i="22"/>
  <c r="R72" i="22"/>
  <c r="P69" i="22"/>
  <c r="N66" i="22"/>
  <c r="V60" i="22"/>
  <c r="T27" i="22"/>
  <c r="R24" i="22"/>
  <c r="P21" i="22"/>
  <c r="N18" i="22"/>
  <c r="V12" i="22"/>
  <c r="U135" i="22"/>
  <c r="S132" i="22"/>
  <c r="Q144" i="22"/>
  <c r="M126" i="22"/>
  <c r="U114" i="22"/>
  <c r="S108" i="22"/>
  <c r="Q120" i="22"/>
  <c r="O117" i="22"/>
  <c r="M102" i="22"/>
  <c r="U96" i="22"/>
  <c r="S93" i="22"/>
  <c r="Q90" i="22"/>
  <c r="O87" i="22"/>
  <c r="M84" i="22"/>
  <c r="U78" i="22"/>
  <c r="S75" i="22"/>
  <c r="Q72" i="22"/>
  <c r="O69" i="22"/>
  <c r="M66" i="22"/>
  <c r="U60" i="22"/>
  <c r="S27" i="22"/>
  <c r="Q24" i="22"/>
  <c r="O21" i="22"/>
  <c r="M18" i="22"/>
  <c r="U12" i="22"/>
  <c r="V141" i="22"/>
  <c r="T135" i="22"/>
  <c r="R132" i="22"/>
  <c r="P144" i="22"/>
  <c r="V111" i="22"/>
  <c r="T114" i="22"/>
  <c r="R108" i="22"/>
  <c r="P120" i="22"/>
  <c r="N117" i="22"/>
  <c r="T96" i="22"/>
  <c r="R93" i="22"/>
  <c r="P90" i="22"/>
  <c r="N87" i="22"/>
  <c r="T78" i="22"/>
  <c r="R75" i="22"/>
  <c r="P72" i="22"/>
  <c r="N69" i="22"/>
  <c r="V63" i="22"/>
  <c r="T60" i="22"/>
  <c r="R27" i="22"/>
  <c r="P24" i="22"/>
  <c r="N21" i="22"/>
  <c r="V15" i="22"/>
  <c r="T12" i="22"/>
  <c r="U141" i="22"/>
  <c r="S135" i="22"/>
  <c r="Q132" i="22"/>
  <c r="O144" i="22"/>
  <c r="U111" i="22"/>
  <c r="S114" i="22"/>
  <c r="Q108" i="22"/>
  <c r="O120" i="22"/>
  <c r="M117" i="22"/>
  <c r="S96" i="22"/>
  <c r="Q93" i="22"/>
  <c r="O90" i="22"/>
  <c r="M87" i="22"/>
  <c r="S78" i="22"/>
  <c r="Q75" i="22"/>
  <c r="O72" i="22"/>
  <c r="M69" i="22"/>
  <c r="U63" i="22"/>
  <c r="S60" i="22"/>
  <c r="Q27" i="22"/>
  <c r="O24" i="22"/>
  <c r="M21" i="22"/>
  <c r="U15" i="22"/>
  <c r="S12" i="22"/>
  <c r="T141" i="22"/>
  <c r="R135" i="22"/>
  <c r="P132" i="22"/>
  <c r="N144" i="22"/>
  <c r="V126" i="22"/>
  <c r="T111" i="22"/>
  <c r="R114" i="22"/>
  <c r="P108" i="22"/>
  <c r="N120" i="22"/>
  <c r="V102" i="22"/>
  <c r="R96" i="22"/>
  <c r="P93" i="22"/>
  <c r="N90" i="22"/>
  <c r="V84" i="22"/>
  <c r="R78" i="22"/>
  <c r="P75" i="22"/>
  <c r="N72" i="22"/>
  <c r="V66" i="22"/>
  <c r="T63" i="22"/>
  <c r="R60" i="22"/>
  <c r="P27" i="22"/>
  <c r="N24" i="22"/>
  <c r="V18" i="22"/>
  <c r="T15" i="22"/>
  <c r="R12" i="22"/>
  <c r="U14" i="28"/>
  <c r="P17" i="22"/>
  <c r="N17" i="28"/>
  <c r="P14" i="28"/>
  <c r="R17" i="28"/>
  <c r="T20" i="28"/>
  <c r="V23" i="28"/>
  <c r="U11" i="28"/>
  <c r="V23" i="22"/>
  <c r="T23" i="22"/>
  <c r="P14" i="22"/>
  <c r="Q20" i="22"/>
  <c r="Q26" i="22"/>
  <c r="R101" i="22"/>
  <c r="M134" i="22"/>
  <c r="Q107" i="28"/>
  <c r="V89" i="22"/>
  <c r="V131" i="22"/>
  <c r="P107" i="28"/>
  <c r="V74" i="28"/>
  <c r="P125" i="28"/>
  <c r="T56" i="28"/>
  <c r="Q65" i="28"/>
  <c r="U119" i="28"/>
  <c r="O47" i="28"/>
  <c r="S86" i="22"/>
  <c r="R59" i="28"/>
  <c r="O77" i="28"/>
  <c r="S125" i="28"/>
  <c r="O59" i="28"/>
  <c r="Q95" i="28"/>
  <c r="U32" i="28"/>
  <c r="O74" i="22"/>
  <c r="T110" i="22"/>
  <c r="P59" i="22"/>
  <c r="P38" i="28"/>
  <c r="T77" i="22"/>
  <c r="O143" i="22"/>
  <c r="Q89" i="28"/>
  <c r="U140" i="28"/>
  <c r="O68" i="22"/>
  <c r="S107" i="22"/>
  <c r="T74" i="28"/>
  <c r="N125" i="28"/>
  <c r="R56" i="28"/>
  <c r="V95" i="22"/>
  <c r="M62" i="28"/>
  <c r="Q116" i="28"/>
  <c r="U41" i="28"/>
  <c r="O83" i="22"/>
  <c r="N107" i="22"/>
  <c r="V86" i="28"/>
  <c r="N140" i="28"/>
  <c r="U62" i="22"/>
  <c r="N119" i="22"/>
  <c r="Q14" i="28"/>
  <c r="S17" i="28"/>
  <c r="U20" i="28"/>
  <c r="M26" i="28"/>
  <c r="T11" i="28"/>
  <c r="V26" i="22"/>
  <c r="T26" i="22"/>
  <c r="Q14" i="22"/>
  <c r="R20" i="22"/>
  <c r="R26" i="22"/>
  <c r="V38" i="28"/>
  <c r="N143" i="22"/>
  <c r="M143" i="22"/>
  <c r="R143" i="28"/>
  <c r="P101" i="22"/>
  <c r="S68" i="28"/>
  <c r="M113" i="28"/>
  <c r="Q50" i="28"/>
  <c r="U89" i="22"/>
  <c r="U143" i="28"/>
  <c r="S101" i="22"/>
  <c r="S59" i="22"/>
  <c r="M38" i="28"/>
  <c r="Q77" i="22"/>
  <c r="V125" i="22"/>
  <c r="N116" i="28"/>
  <c r="R41" i="28"/>
  <c r="S92" i="28"/>
  <c r="M32" i="28"/>
  <c r="Q71" i="22"/>
  <c r="V113" i="22"/>
  <c r="V77" i="28"/>
  <c r="P143" i="28"/>
  <c r="N101" i="22"/>
  <c r="O65" i="28"/>
  <c r="S119" i="28"/>
  <c r="R14" i="28"/>
  <c r="T17" i="28"/>
  <c r="V20" i="28"/>
  <c r="N26" i="28"/>
  <c r="S11" i="28"/>
  <c r="V11" i="22"/>
  <c r="T11" i="22"/>
  <c r="R14" i="22"/>
  <c r="M23" i="22"/>
  <c r="N11" i="22"/>
  <c r="Q107" i="22"/>
  <c r="O89" i="28"/>
  <c r="P107" i="22"/>
  <c r="N89" i="28"/>
  <c r="P83" i="28"/>
  <c r="T131" i="28"/>
  <c r="N62" i="22"/>
  <c r="R116" i="22"/>
  <c r="U71" i="28"/>
  <c r="O110" i="28"/>
  <c r="S53" i="28"/>
  <c r="M95" i="22"/>
  <c r="V59" i="22"/>
  <c r="S83" i="28"/>
  <c r="M134" i="28"/>
  <c r="Q62" i="22"/>
  <c r="U116" i="22"/>
  <c r="U101" i="28"/>
  <c r="O41" i="28"/>
  <c r="V62" i="28"/>
  <c r="P119" i="28"/>
  <c r="T44" i="28"/>
  <c r="N86" i="22"/>
  <c r="U95" i="28"/>
  <c r="O35" i="28"/>
  <c r="S74" i="22"/>
  <c r="N125" i="22"/>
  <c r="N83" i="28"/>
  <c r="R131" i="28"/>
  <c r="P116" i="22"/>
  <c r="Q68" i="28"/>
  <c r="U107" i="28"/>
  <c r="O50" i="28"/>
  <c r="S89" i="22"/>
  <c r="V86" i="22"/>
  <c r="T65" i="28"/>
  <c r="T131" i="22"/>
  <c r="V119" i="28"/>
  <c r="S44" i="28"/>
  <c r="O11" i="22"/>
  <c r="N20" i="22"/>
  <c r="S23" i="22"/>
  <c r="U14" i="22"/>
  <c r="U26" i="28"/>
  <c r="P23" i="28"/>
  <c r="U17" i="28"/>
  <c r="U86" i="22"/>
  <c r="O44" i="28"/>
  <c r="O95" i="28"/>
  <c r="O29" i="28"/>
  <c r="V92" i="22"/>
  <c r="N47" i="28"/>
  <c r="V65" i="28"/>
  <c r="N140" i="22"/>
  <c r="P26" i="22"/>
  <c r="M20" i="22"/>
  <c r="S20" i="22"/>
  <c r="V20" i="22"/>
  <c r="T26" i="28"/>
  <c r="O23" i="28"/>
  <c r="Q17" i="28"/>
  <c r="N53" i="28"/>
  <c r="T95" i="28"/>
  <c r="Q59" i="22"/>
  <c r="U50" i="28"/>
  <c r="T59" i="22"/>
  <c r="S83" i="22"/>
  <c r="M41" i="28"/>
  <c r="M92" i="28"/>
  <c r="M77" i="22"/>
  <c r="M140" i="28"/>
  <c r="M77" i="28"/>
  <c r="T89" i="22"/>
  <c r="V41" i="28"/>
  <c r="V92" i="28"/>
  <c r="R77" i="28"/>
  <c r="M68" i="22"/>
  <c r="O26" i="22"/>
  <c r="R17" i="22"/>
  <c r="S17" i="22"/>
  <c r="V17" i="22"/>
  <c r="S26" i="28"/>
  <c r="N23" i="28"/>
  <c r="P17" i="28"/>
  <c r="K23" i="28" l="1"/>
  <c r="H26" i="22"/>
  <c r="E44" i="28"/>
  <c r="C32" i="28"/>
  <c r="K11" i="22"/>
  <c r="D26" i="22"/>
  <c r="K101" i="28"/>
  <c r="G110" i="22"/>
  <c r="H125" i="28"/>
  <c r="F20" i="22"/>
  <c r="C50" i="28"/>
  <c r="I50" i="28"/>
  <c r="J140" i="28"/>
  <c r="E17" i="22"/>
  <c r="J17" i="22"/>
  <c r="F23" i="22"/>
  <c r="G116" i="22"/>
  <c r="H110" i="22"/>
  <c r="I113" i="22"/>
  <c r="E116" i="22"/>
  <c r="F14" i="22"/>
  <c r="K45" i="28"/>
  <c r="G75" i="28"/>
  <c r="C117" i="28"/>
  <c r="I135" i="28"/>
  <c r="F35" i="22"/>
  <c r="B50" i="22"/>
  <c r="H15" i="28"/>
  <c r="D45" i="28"/>
  <c r="F102" i="28"/>
  <c r="B135" i="28"/>
  <c r="E33" i="22"/>
  <c r="I48" i="22"/>
  <c r="K12" i="28"/>
  <c r="G42" i="28"/>
  <c r="E132" i="28"/>
  <c r="J48" i="22"/>
  <c r="J15" i="28"/>
  <c r="F45" i="28"/>
  <c r="B75" i="28"/>
  <c r="H102" i="28"/>
  <c r="D135" i="28"/>
  <c r="C48" i="22"/>
  <c r="C15" i="28"/>
  <c r="I42" i="28"/>
  <c r="G132" i="28"/>
  <c r="G104" i="22"/>
  <c r="K104" i="28"/>
  <c r="K138" i="22"/>
  <c r="D137" i="22"/>
  <c r="E123" i="28"/>
  <c r="C104" i="22"/>
  <c r="K137" i="28"/>
  <c r="J123" i="22"/>
  <c r="E122" i="28"/>
  <c r="C105" i="28"/>
  <c r="E20" i="28"/>
  <c r="B35" i="22"/>
  <c r="E17" i="28"/>
  <c r="D20" i="28"/>
  <c r="H44" i="28"/>
  <c r="K35" i="28"/>
  <c r="D90" i="28"/>
  <c r="F44" i="22"/>
  <c r="G119" i="28"/>
  <c r="G113" i="28"/>
  <c r="D77" i="28"/>
  <c r="J77" i="22"/>
  <c r="J78" i="28"/>
  <c r="H38" i="22"/>
  <c r="E116" i="28"/>
  <c r="E107" i="28"/>
  <c r="B74" i="28"/>
  <c r="H74" i="22"/>
  <c r="H47" i="28"/>
  <c r="I116" i="22"/>
  <c r="H23" i="22"/>
  <c r="F44" i="28"/>
  <c r="H86" i="22"/>
  <c r="B125" i="22"/>
  <c r="I101" i="22"/>
  <c r="H119" i="22"/>
  <c r="C20" i="22"/>
  <c r="F17" i="22"/>
  <c r="D110" i="28"/>
  <c r="I83" i="22"/>
  <c r="B140" i="22"/>
  <c r="K125" i="22"/>
  <c r="H17" i="22"/>
  <c r="C23" i="28"/>
  <c r="H113" i="22"/>
  <c r="B134" i="22"/>
  <c r="C101" i="22"/>
  <c r="E65" i="22"/>
  <c r="F65" i="22"/>
  <c r="K143" i="22"/>
  <c r="C65" i="22"/>
  <c r="D92" i="22"/>
  <c r="G62" i="22"/>
  <c r="D89" i="22"/>
  <c r="I77" i="22"/>
  <c r="I134" i="28"/>
  <c r="H101" i="28"/>
  <c r="E68" i="28"/>
  <c r="I48" i="28"/>
  <c r="E78" i="28"/>
  <c r="K117" i="28"/>
  <c r="G141" i="28"/>
  <c r="H36" i="22"/>
  <c r="J50" i="22"/>
  <c r="F18" i="28"/>
  <c r="B48" i="28"/>
  <c r="H75" i="28"/>
  <c r="D117" i="28"/>
  <c r="J135" i="28"/>
  <c r="G35" i="22"/>
  <c r="C50" i="22"/>
  <c r="I15" i="28"/>
  <c r="E45" i="28"/>
  <c r="G102" i="28"/>
  <c r="C135" i="28"/>
  <c r="D50" i="22"/>
  <c r="H18" i="28"/>
  <c r="D48" i="28"/>
  <c r="J75" i="28"/>
  <c r="F117" i="28"/>
  <c r="B141" i="28"/>
  <c r="K48" i="22"/>
  <c r="K15" i="28"/>
  <c r="G45" i="28"/>
  <c r="C75" i="28"/>
  <c r="I102" i="28"/>
  <c r="E135" i="28"/>
  <c r="K104" i="22"/>
  <c r="E105" i="28"/>
  <c r="D122" i="28"/>
  <c r="B123" i="28"/>
  <c r="F104" i="28"/>
  <c r="E105" i="22"/>
  <c r="E138" i="28"/>
  <c r="H137" i="22"/>
  <c r="F105" i="28"/>
  <c r="K105" i="28"/>
  <c r="I38" i="28"/>
  <c r="G33" i="22"/>
  <c r="I35" i="28"/>
  <c r="H38" i="28"/>
  <c r="B143" i="28"/>
  <c r="C113" i="28"/>
  <c r="J36" i="22"/>
  <c r="K77" i="28"/>
  <c r="B23" i="28"/>
  <c r="E14" i="28"/>
  <c r="K83" i="22"/>
  <c r="G36" i="22"/>
  <c r="I74" i="28"/>
  <c r="J17" i="28"/>
  <c r="C11" i="28"/>
  <c r="G125" i="28"/>
  <c r="G14" i="22"/>
  <c r="B110" i="22"/>
  <c r="E110" i="28"/>
  <c r="G20" i="22"/>
  <c r="G134" i="22"/>
  <c r="K44" i="28"/>
  <c r="E86" i="22"/>
  <c r="C11" i="22"/>
  <c r="B113" i="22"/>
  <c r="G23" i="22"/>
  <c r="B26" i="22"/>
  <c r="D101" i="22"/>
  <c r="E143" i="28"/>
  <c r="D113" i="22"/>
  <c r="J47" i="28"/>
  <c r="I110" i="22"/>
  <c r="I26" i="22"/>
  <c r="B62" i="22"/>
  <c r="I71" i="22"/>
  <c r="H68" i="22"/>
  <c r="F62" i="22"/>
  <c r="G65" i="22"/>
  <c r="F95" i="22"/>
  <c r="C92" i="22"/>
  <c r="F92" i="22"/>
  <c r="G92" i="22"/>
  <c r="E71" i="28"/>
  <c r="G62" i="28"/>
  <c r="K95" i="28"/>
  <c r="F123" i="28"/>
  <c r="D104" i="28"/>
  <c r="H105" i="28"/>
  <c r="C122" i="22"/>
  <c r="B104" i="22"/>
  <c r="F138" i="22"/>
  <c r="I104" i="22"/>
  <c r="E137" i="28"/>
  <c r="K113" i="28"/>
  <c r="I32" i="22"/>
  <c r="K107" i="28"/>
  <c r="J113" i="28"/>
  <c r="D92" i="28"/>
  <c r="C77" i="28"/>
  <c r="F33" i="22"/>
  <c r="C14" i="28"/>
  <c r="B17" i="28"/>
  <c r="F41" i="28"/>
  <c r="I32" i="28"/>
  <c r="K14" i="28"/>
  <c r="C33" i="22"/>
  <c r="K56" i="28"/>
  <c r="E11" i="28"/>
  <c r="D38" i="28"/>
  <c r="G29" i="28"/>
  <c r="G131" i="28"/>
  <c r="F47" i="28"/>
  <c r="C107" i="22"/>
  <c r="D83" i="22"/>
  <c r="B41" i="28"/>
  <c r="F50" i="28"/>
  <c r="E23" i="22"/>
  <c r="D134" i="22"/>
  <c r="J131" i="28"/>
  <c r="H134" i="22"/>
  <c r="G86" i="22"/>
  <c r="H107" i="22"/>
  <c r="H125" i="22"/>
  <c r="G50" i="28"/>
  <c r="J110" i="22"/>
  <c r="G38" i="28"/>
  <c r="I47" i="28"/>
  <c r="E119" i="28"/>
  <c r="K26" i="22"/>
  <c r="I89" i="22"/>
  <c r="K89" i="22"/>
  <c r="F113" i="22"/>
  <c r="H95" i="22"/>
  <c r="G131" i="22"/>
  <c r="E54" i="28"/>
  <c r="G108" i="28"/>
  <c r="J38" i="22"/>
  <c r="F53" i="22"/>
  <c r="B24" i="28"/>
  <c r="H51" i="28"/>
  <c r="J120" i="28"/>
  <c r="C38" i="22"/>
  <c r="E51" i="22"/>
  <c r="E21" i="28"/>
  <c r="K48" i="28"/>
  <c r="G78" i="28"/>
  <c r="C120" i="28"/>
  <c r="I141" i="28"/>
  <c r="H53" i="22"/>
  <c r="D24" i="28"/>
  <c r="J51" i="28"/>
  <c r="B108" i="28"/>
  <c r="K36" i="22"/>
  <c r="G51" i="22"/>
  <c r="G21" i="28"/>
  <c r="C51" i="28"/>
  <c r="I78" i="28"/>
  <c r="E120" i="28"/>
  <c r="K141" i="28"/>
  <c r="G122" i="22"/>
  <c r="I138" i="28"/>
  <c r="K123" i="28"/>
  <c r="G105" i="22"/>
  <c r="B137" i="28"/>
  <c r="K122" i="22"/>
  <c r="B137" i="22"/>
  <c r="H122" i="28"/>
  <c r="C105" i="22"/>
  <c r="G138" i="28"/>
  <c r="E86" i="28"/>
  <c r="B54" i="28"/>
  <c r="D29" i="22"/>
  <c r="K74" i="28"/>
  <c r="D86" i="28"/>
  <c r="C26" i="28"/>
  <c r="D14" i="28"/>
  <c r="H32" i="22"/>
  <c r="G32" i="28"/>
  <c r="F35" i="28"/>
  <c r="J125" i="28"/>
  <c r="K119" i="28"/>
  <c r="I11" i="22"/>
  <c r="D51" i="28"/>
  <c r="F32" i="22"/>
  <c r="E29" i="28"/>
  <c r="D32" i="28"/>
  <c r="H110" i="28"/>
  <c r="I116" i="28"/>
  <c r="K140" i="22"/>
  <c r="D20" i="22"/>
  <c r="D11" i="22"/>
  <c r="K113" i="22"/>
  <c r="H131" i="22"/>
  <c r="F53" i="28"/>
  <c r="C86" i="22"/>
  <c r="I20" i="22"/>
  <c r="J134" i="28"/>
  <c r="I14" i="22"/>
  <c r="C14" i="22"/>
  <c r="K14" i="22"/>
  <c r="J86" i="22"/>
  <c r="E50" i="28"/>
  <c r="B86" i="22"/>
  <c r="D140" i="22"/>
  <c r="B56" i="28"/>
  <c r="H140" i="22"/>
  <c r="E125" i="22"/>
  <c r="F68" i="22"/>
  <c r="K131" i="22"/>
  <c r="B77" i="22"/>
  <c r="J68" i="22"/>
  <c r="K68" i="22"/>
  <c r="H14" i="22"/>
  <c r="K65" i="22"/>
  <c r="D143" i="22"/>
  <c r="C68" i="28"/>
  <c r="B77" i="28"/>
  <c r="C92" i="28"/>
  <c r="J92" i="28"/>
  <c r="C57" i="28"/>
  <c r="I84" i="28"/>
  <c r="E114" i="28"/>
  <c r="D39" i="22"/>
  <c r="H54" i="22"/>
  <c r="J24" i="28"/>
  <c r="F54" i="28"/>
  <c r="B84" i="28"/>
  <c r="H108" i="28"/>
  <c r="K38" i="22"/>
  <c r="G53" i="22"/>
  <c r="C24" i="28"/>
  <c r="I51" i="28"/>
  <c r="K120" i="28"/>
  <c r="F39" i="22"/>
  <c r="B54" i="22"/>
  <c r="B27" i="28"/>
  <c r="H54" i="28"/>
  <c r="D84" i="28"/>
  <c r="J108" i="28"/>
  <c r="E38" i="22"/>
  <c r="I53" i="22"/>
  <c r="E24" i="28"/>
  <c r="K51" i="28"/>
  <c r="C108" i="28"/>
  <c r="J137" i="22"/>
  <c r="E123" i="22"/>
  <c r="F122" i="22"/>
  <c r="E104" i="28"/>
  <c r="D104" i="22"/>
  <c r="J137" i="28"/>
  <c r="I123" i="22"/>
  <c r="F104" i="22"/>
  <c r="C123" i="28"/>
  <c r="E122" i="22"/>
  <c r="G20" i="28"/>
  <c r="F23" i="28"/>
  <c r="J42" i="28"/>
  <c r="D17" i="28"/>
  <c r="D23" i="28"/>
  <c r="G44" i="28"/>
  <c r="H32" i="28"/>
  <c r="F51" i="28"/>
  <c r="K30" i="22"/>
  <c r="I119" i="28"/>
  <c r="H107" i="28"/>
  <c r="B89" i="28"/>
  <c r="E119" i="22"/>
  <c r="B42" i="28"/>
  <c r="J30" i="22"/>
  <c r="G116" i="28"/>
  <c r="F119" i="28"/>
  <c r="J83" i="28"/>
  <c r="C116" i="22"/>
  <c r="B83" i="22"/>
  <c r="J116" i="22"/>
  <c r="J23" i="22"/>
  <c r="H11" i="22"/>
  <c r="D143" i="28"/>
  <c r="J140" i="22"/>
  <c r="H20" i="22"/>
  <c r="B116" i="28"/>
  <c r="G101" i="22"/>
  <c r="B14" i="22"/>
  <c r="F131" i="22"/>
  <c r="G17" i="22"/>
  <c r="F26" i="28"/>
  <c r="G107" i="28"/>
  <c r="F101" i="22"/>
  <c r="J86" i="28"/>
  <c r="B119" i="22"/>
  <c r="C17" i="22"/>
  <c r="H71" i="22"/>
  <c r="G74" i="28"/>
  <c r="J89" i="22"/>
  <c r="B74" i="22"/>
  <c r="E95" i="22"/>
  <c r="I62" i="28"/>
  <c r="G77" i="22"/>
  <c r="D11" i="28"/>
  <c r="E68" i="22"/>
  <c r="J89" i="28"/>
  <c r="H62" i="28"/>
  <c r="C62" i="28"/>
  <c r="J44" i="28"/>
  <c r="J84" i="28"/>
  <c r="F114" i="28"/>
  <c r="E39" i="22"/>
  <c r="I54" i="22"/>
  <c r="K24" i="28"/>
  <c r="G54" i="28"/>
  <c r="C84" i="28"/>
  <c r="I108" i="28"/>
  <c r="H41" i="22"/>
  <c r="J54" i="22"/>
  <c r="J27" i="28"/>
  <c r="F57" i="28"/>
  <c r="B87" i="28"/>
  <c r="H114" i="28"/>
  <c r="G39" i="22"/>
  <c r="C54" i="22"/>
  <c r="C27" i="28"/>
  <c r="I54" i="28"/>
  <c r="E84" i="28"/>
  <c r="K108" i="28"/>
  <c r="B122" i="28"/>
  <c r="C137" i="22"/>
  <c r="H122" i="22"/>
  <c r="G105" i="28"/>
  <c r="F105" i="22"/>
  <c r="D138" i="28"/>
  <c r="G137" i="22"/>
  <c r="F123" i="22"/>
  <c r="H104" i="28"/>
  <c r="C123" i="22"/>
  <c r="K38" i="28"/>
  <c r="J41" i="28"/>
  <c r="H33" i="28"/>
  <c r="H35" i="28"/>
  <c r="H41" i="28"/>
  <c r="I125" i="28"/>
  <c r="J119" i="28"/>
  <c r="D42" i="28"/>
  <c r="B29" i="22"/>
  <c r="B83" i="28"/>
  <c r="K20" i="28"/>
  <c r="B11" i="28"/>
  <c r="J30" i="28"/>
  <c r="H144" i="22"/>
  <c r="J77" i="28"/>
  <c r="I17" i="28"/>
  <c r="J53" i="28"/>
  <c r="G107" i="22"/>
  <c r="C86" i="28"/>
  <c r="E101" i="22"/>
  <c r="D119" i="22"/>
  <c r="G134" i="28"/>
  <c r="B116" i="22"/>
  <c r="D110" i="22"/>
  <c r="K125" i="28"/>
  <c r="B23" i="22"/>
  <c r="F116" i="22"/>
  <c r="C143" i="22"/>
  <c r="C113" i="22"/>
  <c r="J11" i="28"/>
  <c r="E131" i="22"/>
  <c r="I143" i="22"/>
  <c r="C134" i="28"/>
  <c r="E140" i="22"/>
  <c r="J26" i="22"/>
  <c r="J74" i="22"/>
  <c r="E35" i="28"/>
  <c r="B95" i="22"/>
  <c r="D77" i="22"/>
  <c r="I125" i="22"/>
  <c r="I95" i="28"/>
  <c r="E92" i="22"/>
  <c r="G71" i="22"/>
  <c r="I68" i="22"/>
  <c r="B113" i="28"/>
  <c r="D74" i="28"/>
  <c r="K92" i="28"/>
  <c r="G114" i="28"/>
  <c r="B42" i="22"/>
  <c r="D56" i="22"/>
  <c r="H30" i="28"/>
  <c r="J87" i="28"/>
  <c r="F111" i="28"/>
  <c r="I41" i="22"/>
  <c r="K54" i="22"/>
  <c r="K27" i="28"/>
  <c r="G57" i="28"/>
  <c r="C87" i="28"/>
  <c r="I114" i="28"/>
  <c r="H123" i="28"/>
  <c r="K137" i="22"/>
  <c r="J138" i="28"/>
  <c r="I137" i="28"/>
  <c r="B122" i="22"/>
  <c r="H105" i="22"/>
  <c r="E138" i="22"/>
  <c r="B138" i="28"/>
  <c r="B105" i="28"/>
  <c r="K123" i="22"/>
  <c r="C110" i="28"/>
  <c r="B125" i="28"/>
  <c r="F24" i="28"/>
  <c r="J107" i="28"/>
  <c r="J110" i="28"/>
  <c r="K86" i="28"/>
  <c r="B33" i="28"/>
  <c r="B14" i="28"/>
  <c r="B20" i="28"/>
  <c r="E41" i="28"/>
  <c r="F29" i="28"/>
  <c r="I113" i="28"/>
  <c r="H21" i="28"/>
  <c r="J56" i="28"/>
  <c r="J14" i="28"/>
  <c r="C38" i="28"/>
  <c r="D140" i="28"/>
  <c r="K86" i="22"/>
  <c r="J14" i="22"/>
  <c r="J143" i="22"/>
  <c r="K107" i="22"/>
  <c r="C23" i="22"/>
  <c r="D107" i="28"/>
  <c r="K17" i="22"/>
  <c r="F83" i="22"/>
  <c r="B131" i="28"/>
  <c r="J125" i="22"/>
  <c r="I53" i="28"/>
  <c r="G83" i="22"/>
  <c r="D14" i="22"/>
  <c r="H11" i="28"/>
  <c r="E53" i="28"/>
  <c r="H143" i="22"/>
  <c r="F17" i="28"/>
  <c r="I17" i="22"/>
  <c r="D125" i="22"/>
  <c r="H89" i="22"/>
  <c r="K95" i="22"/>
  <c r="H116" i="22"/>
  <c r="H83" i="22"/>
  <c r="C26" i="22"/>
  <c r="I74" i="22"/>
  <c r="C119" i="22"/>
  <c r="H62" i="22"/>
  <c r="C95" i="22"/>
  <c r="E62" i="28"/>
  <c r="F95" i="28"/>
  <c r="K33" i="28"/>
  <c r="C93" i="28"/>
  <c r="I126" i="28"/>
  <c r="F29" i="22"/>
  <c r="B44" i="22"/>
  <c r="D57" i="22"/>
  <c r="D33" i="28"/>
  <c r="F90" i="28"/>
  <c r="B126" i="28"/>
  <c r="D111" i="22"/>
  <c r="I42" i="22"/>
  <c r="K56" i="22"/>
  <c r="G30" i="28"/>
  <c r="I87" i="28"/>
  <c r="E111" i="28"/>
  <c r="J42" i="22"/>
  <c r="F57" i="22"/>
  <c r="F33" i="28"/>
  <c r="H90" i="28"/>
  <c r="D126" i="28"/>
  <c r="C42" i="22"/>
  <c r="E56" i="22"/>
  <c r="I30" i="28"/>
  <c r="K87" i="28"/>
  <c r="G111" i="28"/>
  <c r="B104" i="28"/>
  <c r="I138" i="22"/>
  <c r="K105" i="22"/>
  <c r="C138" i="28"/>
  <c r="J122" i="22"/>
  <c r="J122" i="28"/>
  <c r="G122" i="28"/>
  <c r="E104" i="22"/>
  <c r="J105" i="28"/>
  <c r="I137" i="22"/>
  <c r="E83" i="28"/>
  <c r="F89" i="28"/>
  <c r="D15" i="28"/>
  <c r="J74" i="28"/>
  <c r="B86" i="28"/>
  <c r="J20" i="28"/>
  <c r="G119" i="22"/>
  <c r="J21" i="28"/>
  <c r="F32" i="28"/>
  <c r="F38" i="28"/>
  <c r="G110" i="28"/>
  <c r="H116" i="28"/>
  <c r="J144" i="28"/>
  <c r="F12" i="28"/>
  <c r="D29" i="28"/>
  <c r="D35" i="28"/>
  <c r="E113" i="28"/>
  <c r="F101" i="28"/>
  <c r="F107" i="22"/>
  <c r="I119" i="22"/>
  <c r="J107" i="22"/>
  <c r="D131" i="22"/>
  <c r="K116" i="28"/>
  <c r="C134" i="22"/>
  <c r="I107" i="22"/>
  <c r="I20" i="28"/>
  <c r="C116" i="28"/>
  <c r="B101" i="28"/>
  <c r="G11" i="22"/>
  <c r="J119" i="22"/>
  <c r="B26" i="28"/>
  <c r="F11" i="22"/>
  <c r="E20" i="22"/>
  <c r="F83" i="28"/>
  <c r="E113" i="22"/>
  <c r="F86" i="22"/>
  <c r="J92" i="22"/>
  <c r="C62" i="22"/>
  <c r="B11" i="22"/>
  <c r="B92" i="22"/>
  <c r="G92" i="28"/>
  <c r="K71" i="22"/>
  <c r="J62" i="22"/>
  <c r="I62" i="22"/>
  <c r="E77" i="22"/>
  <c r="C95" i="28"/>
  <c r="C89" i="28"/>
  <c r="H20" i="28"/>
  <c r="K20" i="22"/>
  <c r="K131" i="28"/>
  <c r="D86" i="22"/>
  <c r="B107" i="22"/>
  <c r="F125" i="22"/>
  <c r="E74" i="28"/>
  <c r="K74" i="22"/>
  <c r="I86" i="22"/>
  <c r="F110" i="22"/>
  <c r="C74" i="22"/>
  <c r="I140" i="22"/>
  <c r="D71" i="22"/>
  <c r="C89" i="22"/>
  <c r="D68" i="22"/>
  <c r="F62" i="28"/>
  <c r="B68" i="28"/>
  <c r="B15" i="28"/>
  <c r="H42" i="28"/>
  <c r="F132" i="28"/>
  <c r="I47" i="22"/>
  <c r="E12" i="28"/>
  <c r="K39" i="28"/>
  <c r="I144" i="28"/>
  <c r="H138" i="28"/>
  <c r="C104" i="28"/>
  <c r="C138" i="22"/>
  <c r="B105" i="22"/>
  <c r="C122" i="28"/>
  <c r="H137" i="28"/>
  <c r="C137" i="28"/>
  <c r="B123" i="22"/>
  <c r="B138" i="22"/>
  <c r="I104" i="28"/>
  <c r="D83" i="28"/>
  <c r="J90" i="28"/>
  <c r="H44" i="22"/>
  <c r="C83" i="28"/>
  <c r="D26" i="28"/>
  <c r="G17" i="28"/>
  <c r="J45" i="22"/>
  <c r="E32" i="28"/>
  <c r="C35" i="28"/>
  <c r="D113" i="28"/>
  <c r="F119" i="22"/>
  <c r="B90" i="28"/>
  <c r="H45" i="22"/>
  <c r="C29" i="28"/>
  <c r="K29" i="28"/>
  <c r="B107" i="28"/>
  <c r="D116" i="22"/>
  <c r="I29" i="28"/>
  <c r="J101" i="22"/>
  <c r="K134" i="22"/>
  <c r="C131" i="28"/>
  <c r="H101" i="22"/>
  <c r="E23" i="28"/>
  <c r="G140" i="22"/>
  <c r="D17" i="22"/>
  <c r="E107" i="22"/>
  <c r="E14" i="22"/>
  <c r="G83" i="28"/>
  <c r="C131" i="22"/>
  <c r="G26" i="28"/>
  <c r="K110" i="22"/>
  <c r="G125" i="22"/>
  <c r="F56" i="28"/>
  <c r="D23" i="22"/>
  <c r="K83" i="28"/>
  <c r="C125" i="22"/>
  <c r="G89" i="22"/>
  <c r="E89" i="28"/>
  <c r="B89" i="22"/>
  <c r="G56" i="28"/>
  <c r="H77" i="22"/>
  <c r="G74" i="22"/>
  <c r="J9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tc={258133A0-6D55-47E8-9A7B-56428911FBC7}</author>
  </authors>
  <commentList>
    <comment ref="A52" authorId="0" shapeId="0" xr:uid="{258133A0-6D55-47E8-9A7B-56428911FBC7}">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tc={41AA1F1D-94EB-4EAD-B2C3-C8F84E02122D}</author>
  </authors>
  <commentList>
    <comment ref="A50" authorId="0" shapeId="0" xr:uid="{41AA1F1D-94EB-4EAD-B2C3-C8F84E02122D}">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tc={67D1A9DD-7A61-43CA-9B14-D430984C3971}</author>
  </authors>
  <commentList>
    <comment ref="A50" authorId="0" shapeId="0" xr:uid="{67D1A9DD-7A61-43CA-9B14-D430984C3971}">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sharedStrings.xml><?xml version="1.0" encoding="utf-8"?>
<sst xmlns="http://schemas.openxmlformats.org/spreadsheetml/2006/main" count="945" uniqueCount="155">
  <si>
    <t>Occupancy</t>
  </si>
  <si>
    <t>ADR</t>
  </si>
  <si>
    <t>RevPAR</t>
  </si>
  <si>
    <t>WD Total</t>
  </si>
  <si>
    <t>WE Total</t>
  </si>
  <si>
    <t>Total Week</t>
  </si>
  <si>
    <t>SUN</t>
  </si>
  <si>
    <t>MON</t>
  </si>
  <si>
    <t>TUE</t>
  </si>
  <si>
    <t>WED</t>
  </si>
  <si>
    <t>THU</t>
  </si>
  <si>
    <t>FRI</t>
  </si>
  <si>
    <t>SAT</t>
  </si>
  <si>
    <t>United States</t>
  </si>
  <si>
    <t>% Change Vs. 2024</t>
  </si>
  <si>
    <t>Virginia</t>
  </si>
  <si>
    <t>Virginia Class Scales</t>
  </si>
  <si>
    <t>Luxury</t>
  </si>
  <si>
    <t>Upper Upscale</t>
  </si>
  <si>
    <t>Upscale</t>
  </si>
  <si>
    <t>Upper Midscale</t>
  </si>
  <si>
    <t>Midscale</t>
  </si>
  <si>
    <t>Economy</t>
  </si>
  <si>
    <t>VTC Defined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</si>
  <si>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</si>
  <si>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</si>
  <si>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</si>
  <si>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</si>
  <si>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</si>
  <si>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</si>
  <si>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</si>
  <si>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</si>
  <si>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</si>
  <si>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</si>
  <si>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</si>
  <si>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</si>
  <si>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</si>
  <si>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Fairfax/Tysons Corner, VA</t>
  </si>
  <si>
    <t>Suburban Virginia Area</t>
  </si>
  <si>
    <t>I-95 Fredericksburg, VA</t>
  </si>
  <si>
    <t>Dulles Airport Area, VA</t>
  </si>
  <si>
    <t>Norfolk/Virginia Beach, VA</t>
  </si>
  <si>
    <t>Chesapeake/Suffolk, VA</t>
  </si>
  <si>
    <t>Newport News/Hampton, VA</t>
  </si>
  <si>
    <t>Norfolk/Portsmouth, VA</t>
  </si>
  <si>
    <t>Virginia Beach, VA</t>
  </si>
  <si>
    <t>Williamsburg, VA</t>
  </si>
  <si>
    <t>Virginia Area</t>
  </si>
  <si>
    <t>Virginia South Central</t>
  </si>
  <si>
    <t>Virginia Area (non-MSA)</t>
  </si>
  <si>
    <t>Lynchburg, VA</t>
  </si>
  <si>
    <t>Blacksburg &amp; Wytheville, VA</t>
  </si>
  <si>
    <t>Staunton &amp; Harrisonburg, VA</t>
  </si>
  <si>
    <t>Virginia Shenandoah Valley Regional</t>
  </si>
  <si>
    <t>Roanoke, VA</t>
  </si>
  <si>
    <t>Charlottesville, VA</t>
  </si>
  <si>
    <t>Bristol-Kingsport MSA</t>
  </si>
  <si>
    <t>Richmond - Petersburg, VA</t>
  </si>
  <si>
    <t>Petersburg/Chester, VA</t>
  </si>
  <si>
    <t>Richmond CBD, VA</t>
  </si>
  <si>
    <t>Richmond East-Airport</t>
  </si>
  <si>
    <t>Richmond North/Glen Allen, VA</t>
  </si>
  <si>
    <t>Richmond West/Midlothian, VA</t>
  </si>
  <si>
    <t>SOURCE: COSTAR REALTY INFORMATION, INC. 
REPUBLICATION OR OTHER RE-USE OF THIS DATA WITHOUT THE EXPRESS WRITTEN PERMISSION OF COSTAR IS STRICTLY PROHIBITED</t>
  </si>
  <si>
    <t>Tab 2 - Weekly Year Over Year Translation Table</t>
  </si>
  <si>
    <t>Sun</t>
  </si>
  <si>
    <t>Mon</t>
  </si>
  <si>
    <t>Tue</t>
  </si>
  <si>
    <t>Wed</t>
  </si>
  <si>
    <t>Thu</t>
  </si>
  <si>
    <t>Fri</t>
  </si>
  <si>
    <t>Sat</t>
  </si>
  <si>
    <t>→</t>
  </si>
  <si>
    <t>This Year</t>
  </si>
  <si>
    <t>Last Year</t>
  </si>
  <si>
    <t>Number of Weekdays:</t>
  </si>
  <si>
    <t>Number of Weekend Days:</t>
  </si>
  <si>
    <t>Update Current Week Date Here</t>
  </si>
  <si>
    <t>Update Rolling 28 day period date here.</t>
  </si>
  <si>
    <t>Currency</t>
  </si>
  <si>
    <t>Current Week Occupancy (%)</t>
  </si>
  <si>
    <t>Current Week Occupancy Percent Change (%)</t>
  </si>
  <si>
    <t>Running 28 Day Occupancy (%)</t>
  </si>
  <si>
    <t>Running 28 Day Occupancy Percent Change (%)</t>
  </si>
  <si>
    <t>ISO Code</t>
  </si>
  <si>
    <t>Rate</t>
  </si>
  <si>
    <t>Tues</t>
  </si>
  <si>
    <t>Thur</t>
  </si>
  <si>
    <t>WD</t>
  </si>
  <si>
    <t>WE</t>
  </si>
  <si>
    <t>Total</t>
  </si>
  <si>
    <t>USD</t>
  </si>
  <si>
    <t>1.00000000</t>
  </si>
  <si>
    <t xml:space="preserve">Virginia </t>
  </si>
  <si>
    <t>Richmond/Petersburg, VA</t>
  </si>
  <si>
    <t xml:space="preserve">Virginia Area </t>
  </si>
  <si>
    <t xml:space="preserve">Washington, DC </t>
  </si>
  <si>
    <t xml:space="preserve">Arlington, VA </t>
  </si>
  <si>
    <t xml:space="preserve">Alexandria, VA </t>
  </si>
  <si>
    <t xml:space="preserve">Dulles Airport Area, VA </t>
  </si>
  <si>
    <t xml:space="preserve">Virginia Beach, VA </t>
  </si>
  <si>
    <t xml:space="preserve">Norfolk/Portsmouth, VA </t>
  </si>
  <si>
    <t xml:space="preserve">Chesapeake/Suffolk, VA </t>
  </si>
  <si>
    <t xml:space="preserve">Richmond North/Glen Allen, VA </t>
  </si>
  <si>
    <t>Virginia Regional</t>
  </si>
  <si>
    <t>Bristol/Kingsport, TN</t>
  </si>
  <si>
    <t>Virginia Luxury</t>
  </si>
  <si>
    <t>Virginia Upper Upscale</t>
  </si>
  <si>
    <t>Virginia Upscale</t>
  </si>
  <si>
    <t>Virginia Upper Midscale</t>
  </si>
  <si>
    <t>Virginia Midscale</t>
  </si>
  <si>
    <t>Virginia Economy</t>
  </si>
  <si>
    <t>Current Week ADR</t>
  </si>
  <si>
    <t>Current Week ADR Percent Change (%)</t>
  </si>
  <si>
    <t>Running 28 Day ADR</t>
  </si>
  <si>
    <t>Running 28 Day ADR Percent Change (%)</t>
  </si>
  <si>
    <t>Current Week RevPAR</t>
  </si>
  <si>
    <t>Current Week RevPAR Percent Change (%)</t>
  </si>
  <si>
    <t>Running 28 Day RevPAR</t>
  </si>
  <si>
    <t>Running 28 Day RevPAR Percent Change (%)</t>
  </si>
  <si>
    <t>Tab 21 - Help</t>
  </si>
  <si>
    <t>Glossary:</t>
  </si>
  <si>
    <t>Frequently Asked Questions (FAQ):</t>
  </si>
  <si>
    <t xml:space="preserve">Virginia Tourism Regions. </t>
  </si>
  <si>
    <t>Refer to tabs to the right for STR Submarket Maps</t>
  </si>
  <si>
    <t>Dec</t>
  </si>
  <si>
    <t>Monday, Dec 15th</t>
  </si>
  <si>
    <t xml:space="preserve"> - First Day of Hanukkah</t>
  </si>
  <si>
    <t>Tuesday, Dec 24th</t>
  </si>
  <si>
    <t xml:space="preserve"> - Christmas Eve</t>
  </si>
  <si>
    <t>Wednesday, Dec 24th</t>
  </si>
  <si>
    <t>Wednesday, Dec 25th</t>
  </si>
  <si>
    <t xml:space="preserve"> - Christmas Day</t>
  </si>
  <si>
    <t>Thursday, Dec 25th</t>
  </si>
  <si>
    <t>Thursday, Dec 26th</t>
  </si>
  <si>
    <t xml:space="preserve"> - First Day of Kwanzaa</t>
  </si>
  <si>
    <t>Friday, Dec 26th</t>
  </si>
  <si>
    <t>2025/2026</t>
  </si>
  <si>
    <t>2024/2025</t>
  </si>
  <si>
    <t>Dec / Jan</t>
  </si>
  <si>
    <t>Wednesday, Dec 31st</t>
  </si>
  <si>
    <t xml:space="preserve"> - New Year's Eve</t>
  </si>
  <si>
    <t>Tuesday, Dec 31st</t>
  </si>
  <si>
    <t>Thursday, Jan 1st</t>
  </si>
  <si>
    <t xml:space="preserve"> - New Year's Day</t>
  </si>
  <si>
    <t>Wednesday, Jan 1st</t>
  </si>
  <si>
    <t>Jan</t>
  </si>
  <si>
    <t>2026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2026 STR, LLC / STR Global, Ltd. trading as "STR".</t>
  </si>
  <si>
    <t xml:space="preserve">Week of January 04 - 10, 2026 </t>
  </si>
  <si>
    <t>December 14, 2025 to January 10, 2026
Rolling-28 Day Period</t>
  </si>
  <si>
    <t>For the Week of January 04, 2026 to January 10, 2026</t>
  </si>
  <si>
    <t>Monday, Jan 19th</t>
  </si>
  <si>
    <t xml:space="preserve"> - Martin Luther King Day</t>
  </si>
  <si>
    <t>Monday, Jan 20th</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</si>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</sst>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quot;$&quot;#,##0.00"/>
    <numFmt numFmtId="167" formatCode="0.0&quot;%&quot;"/>
    <numFmt numFmtId="168" formatCode="0.0%"/>
  </numFmts>
  <fonts count="32" x14ac:knownFonts="1">
    <font>
      <sz val="10"/>
      <name val="Arial"/>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sz val="10"/>
      <name val="Segoe UI"/>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b/>
      <sz val="14"/>
      <name val="Arial"/>
      <family val="2"/>
    </font>
    <font>
      <sz val="10"/>
      <name val="Arial"/>
      <family val="2"/>
    </font>
    <font>
      <sz val="10"/>
      <name val="Arial"/>
      <family val="2"/>
    </font>
    <font>
      <sz val="11"/>
      <name val="Asap"/>
      <family val="2"/>
    </font>
    <font>
      <b/>
      <sz val="11"/>
      <name val="Asap"/>
      <family val="2"/>
    </font>
    <font>
      <b/>
      <sz val="11"/>
      <color theme="0"/>
      <name val="Asap"/>
      <family val="2"/>
    </font>
    <font>
      <sz val="8"/>
      <name val="Arial"/>
      <family val="2"/>
    </font>
    <font>
      <sz val="10"/>
      <name val="Arial"/>
    </font>
    <font>
      <sz val="26"/>
      <name val="Arial"/>
    </font>
  </fonts>
  <fills count="10">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indexed="5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DC5858"/>
        <bgColor indexed="64"/>
      </patternFill>
    </fill>
    <fill>
      <patternFill patternType="solid">
        <fgColor theme="0" tint="-0.499984740745262"/>
        <bgColor indexed="64"/>
      </patternFill>
    </fill>
  </fills>
  <borders count="41">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diagonal/>
    </border>
  </borders>
  <cellStyleXfs count="3">
    <xf numFmtId="0" fontId="0" fillId="0" borderId="0"/>
    <xf numFmtId="9" fontId="24" fillId="0" borderId="0" applyFont="0" applyFill="0" applyBorder="0" applyAlignment="0" applyProtection="0"/>
    <xf numFmtId="0" fontId="1" fillId="0" borderId="0"/>
  </cellStyleXfs>
  <cellXfs count="813">
    <xf numFmtId="0" fontId="0" fillId="0" borderId="0" xfId="0"/>
    <xf numFmtId="0" fontId="4" fillId="0" borderId="0" xfId="0" applyFont="1"/>
    <xf numFmtId="0" fontId="1" fillId="0" borderId="0" xfId="0" applyFont="1"/>
    <xf numFmtId="0" fontId="8" fillId="2" borderId="9" xfId="0" applyFont="1" applyFill="1" applyBorder="1" applyAlignment="1">
      <alignment horizontal="center"/>
    </xf>
    <xf numFmtId="0" fontId="6"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5" fillId="0" borderId="0" xfId="0" applyFont="1"/>
    <xf numFmtId="0" fontId="10" fillId="0" borderId="0" xfId="0" applyFont="1" applyAlignment="1">
      <alignment horizontal="center"/>
    </xf>
    <xf numFmtId="0" fontId="11" fillId="0" borderId="0" xfId="0" applyFont="1"/>
    <xf numFmtId="0" fontId="12" fillId="0" borderId="0" xfId="0" applyFont="1"/>
    <xf numFmtId="0" fontId="13" fillId="0" borderId="0" xfId="0" applyFont="1"/>
    <xf numFmtId="0" fontId="14" fillId="0" borderId="0" xfId="0" applyFont="1" applyAlignment="1">
      <alignment vertical="top"/>
    </xf>
    <xf numFmtId="0" fontId="15" fillId="0" borderId="0" xfId="0" applyFont="1"/>
    <xf numFmtId="0" fontId="16" fillId="0" borderId="0" xfId="0" applyFont="1"/>
    <xf numFmtId="0" fontId="16" fillId="0" borderId="0" xfId="0" applyFont="1" applyAlignment="1">
      <alignment vertical="top" wrapText="1"/>
    </xf>
    <xf numFmtId="0" fontId="11"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5" fillId="0" borderId="0" xfId="0" applyFont="1" applyAlignment="1">
      <alignment horizontal="center" vertical="center" wrapText="1"/>
    </xf>
    <xf numFmtId="0" fontId="9"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3" fillId="0" borderId="1" xfId="0" applyFont="1" applyBorder="1" applyAlignment="1">
      <alignment horizontal="center" wrapText="1"/>
    </xf>
    <xf numFmtId="0" fontId="3" fillId="0" borderId="6" xfId="0" applyFont="1" applyBorder="1" applyAlignment="1">
      <alignment horizontal="center" wrapText="1"/>
    </xf>
    <xf numFmtId="0" fontId="1" fillId="0" borderId="0" xfId="0" applyFont="1" applyAlignment="1">
      <alignment horizontal="center"/>
    </xf>
    <xf numFmtId="165" fontId="0" fillId="0" borderId="0" xfId="0" applyNumberFormat="1"/>
    <xf numFmtId="0" fontId="17" fillId="0" borderId="0" xfId="0" applyFont="1" applyAlignment="1">
      <alignment horizontal="left"/>
    </xf>
    <xf numFmtId="0" fontId="1" fillId="0" borderId="0" xfId="0" applyFont="1" applyAlignment="1">
      <alignment horizontal="left"/>
    </xf>
    <xf numFmtId="0" fontId="23" fillId="6" borderId="29" xfId="0" applyFont="1" applyFill="1" applyBorder="1" applyAlignment="1">
      <alignment vertical="center" wrapText="1"/>
    </xf>
    <xf numFmtId="168" fontId="26" fillId="7" borderId="18" xfId="1" applyNumberFormat="1" applyFont="1" applyFill="1" applyBorder="1" applyAlignment="1">
      <alignment horizontal="center" vertical="center"/>
    </xf>
    <xf numFmtId="168" fontId="26" fillId="7" borderId="0" xfId="1" applyNumberFormat="1" applyFont="1" applyFill="1" applyBorder="1" applyAlignment="1">
      <alignment horizontal="center" vertical="center"/>
    </xf>
    <xf numFmtId="168" fontId="26" fillId="7" borderId="0" xfId="0" applyNumberFormat="1" applyFont="1" applyFill="1" applyAlignment="1">
      <alignment horizontal="center" vertical="center"/>
    </xf>
    <xf numFmtId="168" fontId="26" fillId="7" borderId="19" xfId="1" applyNumberFormat="1" applyFont="1" applyFill="1" applyBorder="1" applyAlignment="1">
      <alignment horizontal="center" vertical="center"/>
    </xf>
    <xf numFmtId="168" fontId="26" fillId="0" borderId="18" xfId="0" applyNumberFormat="1" applyFont="1" applyBorder="1" applyAlignment="1">
      <alignment horizontal="center" vertical="center"/>
    </xf>
    <xf numFmtId="168" fontId="27" fillId="0" borderId="19" xfId="0" applyNumberFormat="1" applyFont="1" applyBorder="1" applyAlignment="1">
      <alignment horizontal="center" vertical="center"/>
    </xf>
    <xf numFmtId="168" fontId="26" fillId="7" borderId="20" xfId="1" applyNumberFormat="1" applyFont="1" applyFill="1" applyBorder="1" applyAlignment="1">
      <alignment horizontal="center" vertical="center"/>
    </xf>
    <xf numFmtId="168" fontId="26" fillId="7" borderId="21" xfId="1" applyNumberFormat="1" applyFont="1" applyFill="1" applyBorder="1" applyAlignment="1">
      <alignment horizontal="center" vertical="center"/>
    </xf>
    <xf numFmtId="168" fontId="26" fillId="7" borderId="21" xfId="0" applyNumberFormat="1" applyFont="1" applyFill="1" applyBorder="1" applyAlignment="1">
      <alignment horizontal="center" vertical="center"/>
    </xf>
    <xf numFmtId="168" fontId="26" fillId="7" borderId="22" xfId="1" applyNumberFormat="1" applyFont="1" applyFill="1" applyBorder="1" applyAlignment="1">
      <alignment horizontal="center" vertical="center"/>
    </xf>
    <xf numFmtId="168" fontId="26" fillId="0" borderId="0" xfId="0" applyNumberFormat="1" applyFont="1" applyAlignment="1">
      <alignment horizontal="center" vertical="center"/>
    </xf>
    <xf numFmtId="168" fontId="27" fillId="0" borderId="0" xfId="0" applyNumberFormat="1" applyFont="1" applyAlignment="1">
      <alignment horizontal="center" vertical="center"/>
    </xf>
    <xf numFmtId="0" fontId="26" fillId="7" borderId="38" xfId="0" applyFont="1" applyFill="1" applyBorder="1" applyAlignment="1">
      <alignment horizontal="right" vertical="center"/>
    </xf>
    <xf numFmtId="0" fontId="26" fillId="0" borderId="0" xfId="0" applyFont="1" applyAlignment="1">
      <alignment vertical="center"/>
    </xf>
    <xf numFmtId="0" fontId="27" fillId="0" borderId="0" xfId="0" applyFont="1" applyAlignment="1">
      <alignment horizontal="center" vertical="center"/>
    </xf>
    <xf numFmtId="166" fontId="26" fillId="0" borderId="0" xfId="0" applyNumberFormat="1" applyFont="1" applyAlignment="1">
      <alignment vertical="center"/>
    </xf>
    <xf numFmtId="0" fontId="26" fillId="7" borderId="30" xfId="0" applyFont="1" applyFill="1" applyBorder="1" applyAlignment="1">
      <alignment horizontal="right" vertical="center"/>
    </xf>
    <xf numFmtId="0" fontId="27" fillId="0" borderId="40" xfId="0" applyFont="1" applyBorder="1" applyAlignment="1">
      <alignment horizontal="center" vertical="center"/>
    </xf>
    <xf numFmtId="0" fontId="27" fillId="0" borderId="18" xfId="0" applyFont="1" applyBorder="1" applyAlignment="1">
      <alignment vertical="center"/>
    </xf>
    <xf numFmtId="0" fontId="27" fillId="0" borderId="0" xfId="0" applyFont="1" applyAlignment="1">
      <alignment vertical="center"/>
    </xf>
    <xf numFmtId="0" fontId="27" fillId="0" borderId="0" xfId="0" applyFont="1" applyAlignment="1">
      <alignment vertical="center" wrapText="1"/>
    </xf>
    <xf numFmtId="0" fontId="27" fillId="0" borderId="36" xfId="0" applyFont="1" applyBorder="1" applyAlignment="1">
      <alignment vertical="center"/>
    </xf>
    <xf numFmtId="0" fontId="27" fillId="0" borderId="32" xfId="0" applyFont="1" applyBorder="1" applyAlignment="1">
      <alignment vertical="center"/>
    </xf>
    <xf numFmtId="0" fontId="27" fillId="0" borderId="32" xfId="0" applyFont="1" applyBorder="1" applyAlignment="1">
      <alignment vertical="center" wrapText="1"/>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center" vertical="center" wrapText="1"/>
    </xf>
    <xf numFmtId="0" fontId="27" fillId="0" borderId="38" xfId="0" applyFont="1" applyBorder="1" applyAlignment="1">
      <alignment horizontal="right" vertical="center"/>
    </xf>
    <xf numFmtId="168" fontId="26" fillId="0" borderId="18" xfId="1" applyNumberFormat="1" applyFont="1" applyBorder="1" applyAlignment="1">
      <alignment horizontal="center" vertical="center"/>
    </xf>
    <xf numFmtId="168" fontId="26" fillId="0" borderId="0" xfId="1" applyNumberFormat="1" applyFont="1" applyBorder="1" applyAlignment="1">
      <alignment horizontal="center" vertical="center"/>
    </xf>
    <xf numFmtId="168" fontId="27" fillId="0" borderId="0" xfId="1" applyNumberFormat="1" applyFont="1" applyBorder="1" applyAlignment="1">
      <alignment horizontal="center" vertical="center"/>
    </xf>
    <xf numFmtId="168" fontId="27" fillId="0" borderId="19" xfId="1" applyNumberFormat="1" applyFont="1" applyBorder="1" applyAlignment="1">
      <alignment horizontal="center" vertical="center"/>
    </xf>
    <xf numFmtId="166" fontId="26" fillId="0" borderId="18" xfId="0" applyNumberFormat="1" applyFont="1" applyBorder="1" applyAlignment="1">
      <alignment horizontal="center" vertical="center"/>
    </xf>
    <xf numFmtId="166" fontId="26" fillId="0" borderId="0" xfId="0" applyNumberFormat="1" applyFont="1" applyAlignment="1">
      <alignment horizontal="center" vertical="center"/>
    </xf>
    <xf numFmtId="166" fontId="27" fillId="0" borderId="0" xfId="0" applyNumberFormat="1" applyFont="1" applyAlignment="1">
      <alignment horizontal="center" vertical="center"/>
    </xf>
    <xf numFmtId="166" fontId="27" fillId="0" borderId="19" xfId="0" applyNumberFormat="1" applyFont="1" applyBorder="1" applyAlignment="1">
      <alignment horizontal="center" vertical="center"/>
    </xf>
    <xf numFmtId="168" fontId="26" fillId="0" borderId="18" xfId="1" applyNumberFormat="1" applyFont="1" applyFill="1" applyBorder="1" applyAlignment="1">
      <alignment horizontal="center" vertical="center"/>
    </xf>
    <xf numFmtId="168" fontId="26" fillId="0" borderId="0" xfId="1" applyNumberFormat="1" applyFont="1" applyFill="1" applyBorder="1" applyAlignment="1">
      <alignment horizontal="center" vertical="center"/>
    </xf>
    <xf numFmtId="168" fontId="27" fillId="0" borderId="0" xfId="1" applyNumberFormat="1" applyFont="1" applyFill="1" applyBorder="1" applyAlignment="1">
      <alignment horizontal="center" vertical="center"/>
    </xf>
    <xf numFmtId="168" fontId="27" fillId="0" borderId="19" xfId="1" applyNumberFormat="1" applyFont="1" applyFill="1" applyBorder="1" applyAlignment="1">
      <alignment horizontal="center" vertical="center"/>
    </xf>
    <xf numFmtId="0" fontId="27" fillId="9" borderId="38" xfId="0" applyFont="1" applyFill="1" applyBorder="1" applyAlignment="1">
      <alignment horizontal="right" vertical="center"/>
    </xf>
    <xf numFmtId="167" fontId="26" fillId="9" borderId="18" xfId="0" applyNumberFormat="1" applyFont="1" applyFill="1" applyBorder="1" applyAlignment="1">
      <alignment horizontal="center" vertical="center"/>
    </xf>
    <xf numFmtId="167" fontId="26" fillId="9" borderId="0" xfId="0" applyNumberFormat="1" applyFont="1" applyFill="1" applyAlignment="1">
      <alignment horizontal="center" vertical="center"/>
    </xf>
    <xf numFmtId="167" fontId="27" fillId="9" borderId="0" xfId="0" applyNumberFormat="1" applyFont="1" applyFill="1" applyAlignment="1">
      <alignment horizontal="center" vertical="center"/>
    </xf>
    <xf numFmtId="167" fontId="27" fillId="9" borderId="19" xfId="0" applyNumberFormat="1" applyFont="1" applyFill="1" applyBorder="1" applyAlignment="1">
      <alignment horizontal="center" vertical="center"/>
    </xf>
    <xf numFmtId="0" fontId="27" fillId="0" borderId="38" xfId="0" applyFont="1" applyBorder="1" applyAlignment="1">
      <alignment horizontal="left" vertical="center"/>
    </xf>
    <xf numFmtId="167" fontId="26" fillId="0" borderId="18" xfId="0" applyNumberFormat="1" applyFont="1" applyBorder="1" applyAlignment="1">
      <alignment horizontal="center" vertical="center"/>
    </xf>
    <xf numFmtId="167" fontId="26" fillId="0" borderId="0" xfId="0" applyNumberFormat="1" applyFont="1" applyAlignment="1">
      <alignment horizontal="center" vertical="center"/>
    </xf>
    <xf numFmtId="167" fontId="27" fillId="0" borderId="0" xfId="0" applyNumberFormat="1" applyFont="1" applyAlignment="1">
      <alignment horizontal="center" vertical="center"/>
    </xf>
    <xf numFmtId="167" fontId="27" fillId="0" borderId="19" xfId="0" applyNumberFormat="1" applyFont="1" applyBorder="1" applyAlignment="1">
      <alignment horizontal="center" vertical="center"/>
    </xf>
    <xf numFmtId="0" fontId="26" fillId="0" borderId="38" xfId="0" applyFont="1" applyBorder="1" applyAlignment="1">
      <alignment horizontal="right" vertical="center"/>
    </xf>
    <xf numFmtId="1" fontId="26" fillId="0" borderId="38" xfId="0" applyNumberFormat="1" applyFont="1" applyBorder="1" applyAlignment="1">
      <alignment horizontal="right" vertical="center"/>
    </xf>
    <xf numFmtId="168" fontId="26" fillId="0" borderId="19" xfId="1" applyNumberFormat="1" applyFont="1" applyBorder="1" applyAlignment="1">
      <alignment horizontal="center" vertical="center"/>
    </xf>
    <xf numFmtId="0" fontId="26" fillId="0" borderId="38" xfId="0" applyFont="1" applyBorder="1" applyAlignment="1">
      <alignment vertical="center"/>
    </xf>
    <xf numFmtId="0" fontId="27" fillId="0" borderId="38" xfId="0" applyFont="1" applyBorder="1" applyAlignment="1">
      <alignment vertical="center"/>
    </xf>
    <xf numFmtId="0" fontId="26" fillId="0" borderId="19" xfId="0" applyFont="1" applyBorder="1" applyAlignment="1">
      <alignment vertical="center"/>
    </xf>
    <xf numFmtId="0" fontId="26" fillId="0" borderId="21" xfId="0" applyFont="1" applyBorder="1" applyAlignment="1">
      <alignment vertical="center"/>
    </xf>
    <xf numFmtId="0" fontId="27" fillId="0" borderId="21" xfId="0" applyFont="1" applyBorder="1" applyAlignment="1">
      <alignment vertical="center"/>
    </xf>
    <xf numFmtId="0" fontId="26" fillId="0" borderId="22" xfId="0" applyFont="1" applyBorder="1" applyAlignment="1">
      <alignment vertical="center"/>
    </xf>
    <xf numFmtId="10" fontId="27" fillId="0" borderId="0" xfId="0" applyNumberFormat="1" applyFont="1" applyAlignment="1">
      <alignment vertical="center"/>
    </xf>
    <xf numFmtId="10" fontId="26" fillId="0" borderId="0" xfId="0" applyNumberFormat="1" applyFont="1" applyAlignment="1">
      <alignment vertical="center"/>
    </xf>
    <xf numFmtId="10" fontId="26" fillId="0" borderId="21" xfId="0" applyNumberFormat="1" applyFont="1" applyBorder="1" applyAlignment="1">
      <alignment vertical="center"/>
    </xf>
    <xf numFmtId="10" fontId="27" fillId="0" borderId="21" xfId="0" applyNumberFormat="1" applyFont="1" applyBorder="1" applyAlignment="1">
      <alignment vertical="center"/>
    </xf>
    <xf numFmtId="10" fontId="26" fillId="0" borderId="19" xfId="0" applyNumberFormat="1" applyFont="1" applyBorder="1" applyAlignment="1">
      <alignment vertical="center"/>
    </xf>
    <xf numFmtId="10" fontId="26" fillId="0" borderId="22" xfId="0" applyNumberFormat="1" applyFont="1" applyBorder="1" applyAlignment="1">
      <alignment vertical="center"/>
    </xf>
    <xf numFmtId="0" fontId="28" fillId="9" borderId="38" xfId="0" applyFont="1" applyFill="1" applyBorder="1" applyAlignment="1">
      <alignment horizontal="center" vertical="center"/>
    </xf>
    <xf numFmtId="0" fontId="25" fillId="0" borderId="14" xfId="0" applyFont="1" applyBorder="1"/>
    <xf numFmtId="0" fontId="25" fillId="0" borderId="11" xfId="0" applyFont="1" applyBorder="1"/>
    <xf numFmtId="0" fontId="18" fillId="3" borderId="0" xfId="0" applyFont="1" applyFill="1"/>
    <xf numFmtId="0" fontId="18" fillId="3" borderId="0" xfId="0" applyFont="1" applyFill="1" applyAlignment="1">
      <alignment vertical="center"/>
    </xf>
    <xf numFmtId="0" fontId="19" fillId="3" borderId="0" xfId="0" applyFont="1" applyFill="1" applyAlignment="1">
      <alignment horizontal="center"/>
    </xf>
    <xf numFmtId="0" fontId="3" fillId="3" borderId="0" xfId="0" applyFont="1" applyFill="1" applyAlignment="1">
      <alignment horizontal="center"/>
    </xf>
    <xf numFmtId="0" fontId="4" fillId="3" borderId="0" xfId="0" applyFont="1" applyFill="1" applyAlignment="1">
      <alignment horizontal="center"/>
    </xf>
    <xf numFmtId="0" fontId="21" fillId="3" borderId="0" xfId="0" applyFont="1" applyFill="1" applyAlignment="1">
      <alignment horizontal="center"/>
    </xf>
    <xf numFmtId="0" fontId="4" fillId="5" borderId="0" xfId="0" applyFont="1" applyFill="1" applyAlignment="1">
      <alignment horizontal="center"/>
    </xf>
    <xf numFmtId="0" fontId="4" fillId="0" borderId="0" xfId="0" applyFont="1" applyAlignment="1">
      <alignment horizontal="center"/>
    </xf>
    <xf numFmtId="16" fontId="4" fillId="3" borderId="0" xfId="0" applyNumberFormat="1" applyFont="1" applyFill="1" applyAlignment="1">
      <alignment horizontal="right"/>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0" xfId="0" applyFont="1" applyFill="1" applyAlignment="1">
      <alignment horizontal="center" vertical="center"/>
    </xf>
    <xf numFmtId="0" fontId="2" fillId="4"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0" xfId="0" applyFont="1" applyFill="1" applyAlignment="1">
      <alignment horizontal="center" vertical="center"/>
    </xf>
    <xf numFmtId="0" fontId="21" fillId="4"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4" borderId="26"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4" fillId="3" borderId="0" xfId="0" applyFont="1" applyFill="1"/>
    <xf numFmtId="0" fontId="4" fillId="5" borderId="0" xfId="0" applyFont="1" applyFill="1"/>
    <xf numFmtId="49" fontId="4" fillId="3" borderId="0" xfId="0" applyNumberFormat="1" applyFont="1" applyFill="1" applyAlignment="1">
      <alignment horizontal="left"/>
    </xf>
    <xf numFmtId="49" fontId="1" fillId="3" borderId="0" xfId="0" applyNumberFormat="1" applyFont="1" applyFill="1" applyAlignment="1">
      <alignment horizontal="left"/>
    </xf>
    <xf numFmtId="0" fontId="5" fillId="3" borderId="0" xfId="0" applyFont="1" applyFill="1" applyAlignment="1">
      <alignment horizontal="right"/>
    </xf>
    <xf numFmtId="0" fontId="22" fillId="3" borderId="0" xfId="0" applyFont="1" applyFill="1" applyAlignment="1">
      <alignment horizontal="left" indent="2"/>
    </xf>
    <xf numFmtId="0" fontId="22" fillId="3" borderId="0" xfId="0" applyFont="1" applyFill="1"/>
    <xf numFmtId="0" fontId="5" fillId="3" borderId="0" xfId="0" applyFont="1" applyFill="1" applyAlignment="1">
      <alignment horizontal="left" indent="2"/>
    </xf>
    <xf numFmtId="0" fontId="30" fillId="3" borderId="0" xfId="0" applyFont="1" applyFill="1"/>
    <xf numFmtId="0" fontId="30" fillId="5" borderId="0" xfId="0" applyFont="1" applyFill="1"/>
    <xf numFmtId="0" fontId="30" fillId="3" borderId="0" xfId="0" applyFont="1" applyFill="1" applyAlignment="1">
      <alignment horizontal="center"/>
    </xf>
    <xf numFmtId="0" fontId="30" fillId="3" borderId="0" xfId="0" applyFont="1" applyFill="1" applyAlignment="1">
      <alignment horizontal="left"/>
    </xf>
    <xf numFmtId="165" fontId="30" fillId="0" borderId="1" xfId="0" applyNumberFormat="1" applyFont="1" applyBorder="1" applyAlignment="1">
      <alignment horizontal="center"/>
    </xf>
    <xf numFmtId="165" fontId="30" fillId="0" borderId="2" xfId="0" applyNumberFormat="1" applyFont="1" applyBorder="1" applyAlignment="1">
      <alignment horizontal="center"/>
    </xf>
    <xf numFmtId="165" fontId="30" fillId="0" borderId="3" xfId="0" applyNumberFormat="1" applyFont="1" applyBorder="1" applyAlignment="1">
      <alignment horizontal="center"/>
    </xf>
    <xf numFmtId="165" fontId="30" fillId="0" borderId="0" xfId="0" applyNumberFormat="1" applyFont="1" applyAlignment="1">
      <alignment horizontal="center"/>
    </xf>
    <xf numFmtId="165" fontId="30" fillId="4" borderId="1" xfId="0" applyNumberFormat="1" applyFont="1" applyFill="1" applyBorder="1" applyAlignment="1">
      <alignment horizontal="center"/>
    </xf>
    <xf numFmtId="165" fontId="30" fillId="4" borderId="2" xfId="0" applyNumberFormat="1" applyFont="1" applyFill="1" applyBorder="1" applyAlignment="1">
      <alignment horizontal="center"/>
    </xf>
    <xf numFmtId="165" fontId="30" fillId="4" borderId="3" xfId="0" applyNumberFormat="1" applyFont="1" applyFill="1" applyBorder="1" applyAlignment="1">
      <alignment horizontal="center"/>
    </xf>
    <xf numFmtId="165" fontId="30" fillId="0" borderId="10" xfId="0" applyNumberFormat="1" applyFont="1" applyBorder="1" applyAlignment="1">
      <alignment horizontal="center"/>
    </xf>
    <xf numFmtId="0" fontId="30" fillId="0" borderId="0" xfId="0" applyFont="1" applyAlignment="1">
      <alignment horizontal="center"/>
    </xf>
    <xf numFmtId="165" fontId="30" fillId="0" borderId="4" xfId="0" applyNumberFormat="1" applyFont="1" applyBorder="1" applyAlignment="1">
      <alignment horizontal="center"/>
    </xf>
    <xf numFmtId="165" fontId="30" fillId="0" borderId="5" xfId="0" applyNumberFormat="1" applyFont="1" applyBorder="1" applyAlignment="1">
      <alignment horizontal="center"/>
    </xf>
    <xf numFmtId="165" fontId="30" fillId="4" borderId="4" xfId="0" applyNumberFormat="1" applyFont="1" applyFill="1" applyBorder="1" applyAlignment="1">
      <alignment horizontal="center"/>
    </xf>
    <xf numFmtId="165" fontId="30" fillId="4" borderId="0" xfId="0" applyNumberFormat="1" applyFont="1" applyFill="1" applyAlignment="1">
      <alignment horizontal="center"/>
    </xf>
    <xf numFmtId="165" fontId="30" fillId="4" borderId="5" xfId="0" applyNumberFormat="1" applyFont="1" applyFill="1" applyBorder="1" applyAlignment="1">
      <alignment horizontal="center"/>
    </xf>
    <xf numFmtId="165" fontId="30" fillId="0" borderId="14" xfId="0" applyNumberFormat="1" applyFont="1" applyBorder="1" applyAlignment="1">
      <alignment horizontal="center"/>
    </xf>
    <xf numFmtId="165" fontId="30" fillId="0" borderId="15" xfId="0" applyNumberFormat="1" applyFont="1" applyBorder="1" applyAlignment="1">
      <alignment horizontal="center"/>
    </xf>
    <xf numFmtId="165" fontId="30" fillId="0" borderId="16" xfId="0" applyNumberFormat="1" applyFont="1" applyBorder="1" applyAlignment="1">
      <alignment horizontal="center"/>
    </xf>
    <xf numFmtId="165" fontId="30" fillId="0" borderId="17" xfId="0" applyNumberFormat="1" applyFont="1" applyBorder="1" applyAlignment="1">
      <alignment horizontal="center"/>
    </xf>
    <xf numFmtId="165" fontId="30" fillId="4" borderId="15" xfId="0" applyNumberFormat="1" applyFont="1" applyFill="1" applyBorder="1" applyAlignment="1">
      <alignment horizontal="center"/>
    </xf>
    <xf numFmtId="165" fontId="30" fillId="4" borderId="16" xfId="0" applyNumberFormat="1" applyFont="1" applyFill="1" applyBorder="1" applyAlignment="1">
      <alignment horizontal="center"/>
    </xf>
    <xf numFmtId="165" fontId="30" fillId="4" borderId="17" xfId="0" applyNumberFormat="1" applyFont="1" applyFill="1" applyBorder="1" applyAlignment="1">
      <alignment horizontal="center"/>
    </xf>
    <xf numFmtId="165" fontId="30" fillId="0" borderId="11" xfId="0" applyNumberFormat="1" applyFont="1" applyBorder="1" applyAlignment="1">
      <alignment horizontal="center"/>
    </xf>
    <xf numFmtId="0" fontId="27" fillId="0" borderId="18" xfId="0" applyFont="1" applyBorder="1" applyAlignment="1">
      <alignment horizontal="left" vertical="center" wrapText="1"/>
    </xf>
    <xf numFmtId="0" fontId="27" fillId="0" borderId="0" xfId="0" applyFont="1" applyAlignment="1">
      <alignment horizontal="left" vertical="center" wrapText="1"/>
    </xf>
    <xf numFmtId="0" fontId="27" fillId="0" borderId="20" xfId="0" applyFont="1" applyBorder="1" applyAlignment="1">
      <alignment horizontal="left" vertical="center" wrapText="1"/>
    </xf>
    <xf numFmtId="0" fontId="27" fillId="0" borderId="21" xfId="0" applyFont="1" applyBorder="1" applyAlignment="1">
      <alignment horizontal="left" vertical="center" wrapText="1"/>
    </xf>
    <xf numFmtId="0" fontId="27" fillId="0" borderId="37" xfId="0" applyFont="1" applyBorder="1" applyAlignment="1">
      <alignment horizontal="left" vertical="center" wrapText="1"/>
    </xf>
    <xf numFmtId="0" fontId="27" fillId="0" borderId="38" xfId="0" applyFont="1" applyBorder="1" applyAlignment="1">
      <alignment horizontal="left" vertical="center" wrapText="1"/>
    </xf>
    <xf numFmtId="0" fontId="27" fillId="0" borderId="39" xfId="0" applyFont="1" applyBorder="1" applyAlignment="1">
      <alignment horizontal="left" vertical="center" wrapText="1"/>
    </xf>
    <xf numFmtId="0" fontId="27" fillId="0" borderId="0" xfId="0" applyFont="1" applyAlignment="1">
      <alignment horizontal="center" vertical="center" wrapText="1"/>
    </xf>
    <xf numFmtId="0" fontId="27" fillId="0" borderId="34"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35" xfId="0" applyFont="1" applyBorder="1" applyAlignment="1">
      <alignment horizontal="center" vertical="center" wrapText="1"/>
    </xf>
    <xf numFmtId="0" fontId="28" fillId="8" borderId="23" xfId="0" applyFont="1" applyFill="1" applyBorder="1" applyAlignment="1">
      <alignment horizontal="center" vertical="center"/>
    </xf>
    <xf numFmtId="0" fontId="28" fillId="8" borderId="24" xfId="0" applyFont="1" applyFill="1" applyBorder="1" applyAlignment="1">
      <alignment horizontal="center" vertical="center"/>
    </xf>
    <xf numFmtId="0" fontId="28" fillId="8" borderId="25" xfId="0" applyFont="1" applyFill="1" applyBorder="1" applyAlignment="1">
      <alignment horizontal="center" vertical="center"/>
    </xf>
    <xf numFmtId="0" fontId="27" fillId="0" borderId="32" xfId="0" applyFont="1" applyBorder="1" applyAlignment="1">
      <alignment horizontal="center" vertical="center" wrapText="1"/>
    </xf>
    <xf numFmtId="0" fontId="27" fillId="0" borderId="31" xfId="0" applyFont="1" applyBorder="1" applyAlignment="1">
      <alignment horizontal="center" vertical="center" wrapText="1"/>
    </xf>
    <xf numFmtId="0" fontId="31" fillId="3" borderId="0" xfId="0" applyFont="1" applyFill="1" applyAlignment="1">
      <alignment horizontal="center" vertical="center"/>
    </xf>
    <xf numFmtId="0" fontId="30" fillId="3" borderId="0" xfId="0" applyFont="1" applyFill="1" applyAlignment="1">
      <alignment horizontal="center" vertical="center"/>
    </xf>
    <xf numFmtId="0" fontId="1" fillId="3" borderId="0" xfId="0" applyFont="1" applyFill="1" applyAlignment="1">
      <alignment horizontal="right"/>
    </xf>
    <xf numFmtId="0" fontId="30" fillId="0" borderId="0" xfId="0" applyFont="1" applyAlignment="1">
      <alignment horizontal="right"/>
    </xf>
    <xf numFmtId="0" fontId="6" fillId="3" borderId="0" xfId="0" applyFont="1" applyFill="1" applyAlignment="1">
      <alignment horizontal="left" vertical="center" wrapText="1"/>
    </xf>
    <xf numFmtId="49" fontId="20" fillId="2" borderId="0" xfId="0" applyNumberFormat="1" applyFont="1" applyFill="1" applyAlignment="1">
      <alignment horizontal="center"/>
    </xf>
    <xf numFmtId="0" fontId="5" fillId="3" borderId="0" xfId="0" applyFont="1" applyFill="1" applyAlignment="1">
      <alignment horizontal="center"/>
    </xf>
    <xf numFmtId="0" fontId="5" fillId="0" borderId="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8" fillId="2" borderId="8" xfId="0" applyFont="1" applyFill="1" applyBorder="1" applyAlignment="1">
      <alignment horizontal="center"/>
    </xf>
    <xf numFmtId="0" fontId="8" fillId="2" borderId="9" xfId="0" applyFont="1" applyFill="1" applyBorder="1" applyAlignment="1">
      <alignment horizontal="center"/>
    </xf>
    <xf numFmtId="0" fontId="5" fillId="0" borderId="10" xfId="0" applyFont="1" applyBorder="1" applyAlignment="1">
      <alignment horizontal="center" wrapText="1"/>
    </xf>
    <xf numFmtId="0" fontId="5" fillId="0" borderId="13" xfId="0" applyFont="1" applyBorder="1" applyAlignment="1">
      <alignment horizontal="center" wrapText="1"/>
    </xf>
    <xf numFmtId="0" fontId="3" fillId="0" borderId="10" xfId="0" applyFont="1" applyBorder="1" applyAlignment="1">
      <alignment horizontal="center" wrapText="1"/>
    </xf>
    <xf numFmtId="0" fontId="3" fillId="0" borderId="13" xfId="0" applyFont="1" applyBorder="1" applyAlignment="1">
      <alignment horizont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164" fontId="5" fillId="0" borderId="10" xfId="0" applyNumberFormat="1" applyFont="1" applyBorder="1" applyAlignment="1">
      <alignment horizontal="center" vertical="center"/>
    </xf>
    <xf numFmtId="164" fontId="5" fillId="0" borderId="11" xfId="0" applyNumberFormat="1" applyFont="1" applyBorder="1" applyAlignment="1">
      <alignment horizontal="center" vertical="center"/>
    </xf>
    <xf numFmtId="0" fontId="3" fillId="0" borderId="11" xfId="0" applyFont="1" applyBorder="1" applyAlignment="1">
      <alignment horizontal="center" wrapText="1"/>
    </xf>
    <xf numFmtId="0" fontId="5" fillId="0" borderId="16" xfId="0" applyFont="1" applyBorder="1" applyAlignment="1">
      <alignment horizontal="center" vertical="center" wrapText="1"/>
    </xf>
    <xf numFmtId="0" fontId="5" fillId="0" borderId="17" xfId="0" applyFont="1" applyBorder="1" applyAlignment="1">
      <alignment horizontal="center" wrapText="1"/>
    </xf>
    <xf numFmtId="0" fontId="5" fillId="0" borderId="15" xfId="0" applyFont="1" applyBorder="1" applyAlignment="1">
      <alignment horizontal="center" vertical="center" wrapText="1"/>
    </xf>
    <xf numFmtId="0" fontId="5" fillId="0" borderId="11" xfId="0" applyFont="1" applyBorder="1" applyAlignment="1">
      <alignment horizontal="center" wrapText="1"/>
    </xf>
    <xf numFmtId="0" fontId="9" fillId="0" borderId="0" xfId="0" applyFont="1" applyAlignment="1">
      <alignment horizontal="left" vertical="top" wrapText="1"/>
    </xf>
    <xf numFmtId="0" fontId="9" fillId="0" borderId="0" xfId="0" applyFont="1" applyAlignment="1">
      <alignment horizontal="left"/>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165" fontId="30" fillId="0" borderId="0" xfId="0" applyNumberFormat="1" applyFont="1" applyFill="1" applyBorder="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0" borderId="4" xfId="0" applyNumberFormat="1" applyFont="1" applyFill="1" applyBorder="1" applyAlignment="1" applyProtection="1">
      <alignment horizontal="center"/>
    </xf>
    <xf numFmtId="165" fontId="30" fillId="0" borderId="5" xfId="0" applyNumberFormat="1" applyFont="1" applyFill="1" applyBorder="1" applyAlignment="1" applyProtection="1">
      <alignment horizontal="center"/>
    </xf>
    <xf numFmtId="165" fontId="30" fillId="0" borderId="15" xfId="0" applyNumberFormat="1" applyFont="1" applyFill="1" applyBorder="1" applyAlignment="1" applyProtection="1">
      <alignment horizontal="center"/>
    </xf>
    <xf numFmtId="165" fontId="30" fillId="0" borderId="16" xfId="0" applyNumberFormat="1" applyFont="1" applyFill="1" applyBorder="1" applyAlignment="1" applyProtection="1">
      <alignment horizontal="center"/>
    </xf>
    <xf numFmtId="165" fontId="30" fillId="0" borderId="17" xfId="0" applyNumberFormat="1" applyFont="1" applyFill="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14" xfId="0" applyNumberFormat="1" applyFont="1" applyFill="1" applyBorder="1" applyAlignment="1" applyProtection="1">
      <alignment horizontal="center"/>
    </xf>
    <xf numFmtId="165" fontId="30" fillId="0" borderId="11" xfId="0" applyNumberFormat="1" applyFont="1" applyFill="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165" fontId="30" fillId="0" borderId="0" xfId="0" applyNumberFormat="1" applyFont="1" applyFill="1" applyBorder="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165" fontId="30" fillId="0" borderId="0" xfId="0" applyNumberFormat="1" applyFont="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14" xfId="0" applyNumberFormat="1" applyFont="1" applyFill="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165" fontId="30" fillId="0" borderId="0" xfId="0" applyNumberFormat="1" applyFont="1" applyFill="1" applyBorder="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165" fontId="30" fillId="0" borderId="0" xfId="0" applyNumberFormat="1" applyFont="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14" xfId="0" applyNumberFormat="1" applyFont="1" applyFill="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165" fontId="30" fillId="0" borderId="0" xfId="0" applyNumberFormat="1" applyFont="1" applyFill="1" applyBorder="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165" fontId="30" fillId="0" borderId="0" xfId="0" applyNumberFormat="1" applyFont="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14" xfId="0" applyNumberFormat="1" applyFont="1" applyFill="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xf numFmtId="165" fontId="30" fillId="0" borderId="0" xfId="0" applyNumberFormat="1" applyFont="1" applyFill="1" applyAlignment="1" applyProtection="1">
      <alignment horizontal="center"/>
    </xf>
    <xf numFmtId="0" fontId="30" fillId="0" borderId="0" xfId="0" applyNumberFormat="1" applyFont="1" applyFill="1" applyAlignment="1" applyProtection="1">
      <alignment horizontal="center"/>
    </xf>
    <xf numFmtId="0" fontId="30" fillId="0" borderId="0" xfId="0" applyNumberFormat="1" applyFont="1" applyFill="1" applyBorder="1" applyAlignment="1" applyProtection="1">
      <alignment horizontal="center"/>
    </xf>
    <xf numFmtId="165" fontId="30" fillId="0" borderId="0" xfId="0" applyNumberFormat="1" applyFont="1" applyBorder="1" applyAlignment="1" applyProtection="1">
      <alignment horizontal="center"/>
    </xf>
    <xf numFmtId="2" fontId="30" fillId="0" borderId="0" xfId="0" applyNumberFormat="1" applyFont="1" applyFill="1" applyAlignment="1" applyProtection="1">
      <alignment horizontal="center"/>
    </xf>
    <xf numFmtId="2" fontId="30" fillId="0" borderId="0" xfId="0" applyNumberFormat="1" applyFont="1" applyFill="1" applyBorder="1" applyAlignment="1" applyProtection="1">
      <alignment horizontal="center"/>
    </xf>
    <xf numFmtId="165" fontId="30" fillId="0" borderId="1" xfId="0" applyNumberFormat="1" applyFont="1" applyBorder="1" applyAlignment="1" applyProtection="1">
      <alignment horizontal="center"/>
    </xf>
    <xf numFmtId="165" fontId="30" fillId="0" borderId="2" xfId="0" applyNumberFormat="1" applyFont="1" applyBorder="1" applyAlignment="1" applyProtection="1">
      <alignment horizontal="center"/>
    </xf>
    <xf numFmtId="165" fontId="30" fillId="0" borderId="3" xfId="0" applyNumberFormat="1" applyFont="1" applyBorder="1" applyAlignment="1" applyProtection="1">
      <alignment horizontal="center"/>
    </xf>
    <xf numFmtId="165" fontId="30" fillId="4" borderId="1" xfId="0" applyNumberFormat="1" applyFont="1" applyFill="1" applyBorder="1" applyAlignment="1" applyProtection="1">
      <alignment horizontal="center"/>
    </xf>
    <xf numFmtId="165" fontId="30" fillId="4" borderId="2" xfId="0" applyNumberFormat="1" applyFont="1" applyFill="1" applyBorder="1" applyAlignment="1" applyProtection="1">
      <alignment horizontal="center"/>
    </xf>
    <xf numFmtId="165" fontId="30" fillId="4" borderId="3" xfId="0" applyNumberFormat="1" applyFont="1" applyFill="1" applyBorder="1" applyAlignment="1" applyProtection="1">
      <alignment horizontal="center"/>
    </xf>
    <xf numFmtId="165" fontId="30" fillId="4" borderId="4" xfId="0" applyNumberFormat="1" applyFont="1" applyFill="1" applyBorder="1" applyAlignment="1" applyProtection="1">
      <alignment horizontal="center"/>
    </xf>
    <xf numFmtId="165" fontId="30" fillId="4" borderId="5" xfId="0" applyNumberFormat="1" applyFont="1" applyFill="1" applyBorder="1" applyAlignment="1" applyProtection="1">
      <alignment horizontal="center"/>
    </xf>
    <xf numFmtId="165" fontId="30" fillId="4" borderId="15" xfId="0" applyNumberFormat="1" applyFont="1" applyFill="1" applyBorder="1" applyAlignment="1" applyProtection="1">
      <alignment horizontal="center"/>
    </xf>
    <xf numFmtId="165" fontId="30" fillId="4" borderId="16" xfId="0" applyNumberFormat="1" applyFont="1" applyFill="1" applyBorder="1" applyAlignment="1" applyProtection="1">
      <alignment horizontal="center"/>
    </xf>
    <xf numFmtId="165" fontId="30" fillId="4" borderId="17" xfId="0" applyNumberFormat="1" applyFont="1" applyFill="1" applyBorder="1" applyAlignment="1" applyProtection="1">
      <alignment horizontal="center"/>
    </xf>
    <xf numFmtId="165" fontId="30" fillId="0" borderId="10" xfId="0" applyNumberFormat="1" applyFont="1" applyBorder="1" applyAlignment="1" applyProtection="1">
      <alignment horizontal="center"/>
    </xf>
    <xf numFmtId="165" fontId="30" fillId="0" borderId="4" xfId="0" applyNumberFormat="1" applyFont="1" applyBorder="1" applyAlignment="1" applyProtection="1">
      <alignment horizontal="center"/>
    </xf>
    <xf numFmtId="165" fontId="30" fillId="0" borderId="5" xfId="0" applyNumberFormat="1" applyFont="1" applyBorder="1" applyAlignment="1" applyProtection="1">
      <alignment horizontal="center"/>
    </xf>
    <xf numFmtId="165" fontId="30" fillId="0" borderId="15" xfId="0" applyNumberFormat="1" applyFont="1" applyBorder="1" applyAlignment="1" applyProtection="1">
      <alignment horizontal="center"/>
    </xf>
    <xf numFmtId="165" fontId="30" fillId="0" borderId="16" xfId="0" applyNumberFormat="1" applyFont="1" applyBorder="1" applyAlignment="1" applyProtection="1">
      <alignment horizontal="center"/>
    </xf>
    <xf numFmtId="165" fontId="30" fillId="0" borderId="17" xfId="0" applyNumberFormat="1" applyFont="1" applyBorder="1" applyAlignment="1" applyProtection="1">
      <alignment horizontal="center"/>
    </xf>
    <xf numFmtId="165" fontId="30" fillId="0" borderId="14" xfId="0" applyNumberFormat="1" applyFont="1" applyBorder="1" applyAlignment="1" applyProtection="1">
      <alignment horizontal="center"/>
    </xf>
    <xf numFmtId="165" fontId="30" fillId="0" borderId="11" xfId="0" applyNumberFormat="1" applyFont="1" applyBorder="1" applyAlignment="1" applyProtection="1">
      <alignment horizontal="center"/>
    </xf>
    <xf numFmtId="165" fontId="30" fillId="4" borderId="0" xfId="0" applyNumberFormat="1" applyFont="1" applyFill="1" applyBorder="1" applyAlignment="1" applyProtection="1">
      <alignment horizontal="center"/>
    </xf>
    <xf numFmtId="2" fontId="30" fillId="0" borderId="1" xfId="0" applyNumberFormat="1" applyFont="1" applyBorder="1" applyAlignment="1" applyProtection="1">
      <alignment horizontal="center"/>
    </xf>
    <xf numFmtId="2" fontId="30" fillId="0" borderId="2" xfId="0" applyNumberFormat="1" applyFont="1" applyBorder="1" applyAlignment="1" applyProtection="1">
      <alignment horizontal="center"/>
    </xf>
    <xf numFmtId="2" fontId="30" fillId="0" borderId="3" xfId="0" applyNumberFormat="1" applyFont="1" applyBorder="1" applyAlignment="1" applyProtection="1">
      <alignment horizontal="center"/>
    </xf>
    <xf numFmtId="2" fontId="30" fillId="0" borderId="4" xfId="0" applyNumberFormat="1" applyFont="1" applyFill="1" applyBorder="1" applyAlignment="1" applyProtection="1">
      <alignment horizontal="center"/>
    </xf>
    <xf numFmtId="2" fontId="30" fillId="0" borderId="5" xfId="0" applyNumberFormat="1" applyFont="1" applyFill="1" applyBorder="1" applyAlignment="1" applyProtection="1">
      <alignment horizontal="center"/>
    </xf>
    <xf numFmtId="2" fontId="30" fillId="0" borderId="15" xfId="0" applyNumberFormat="1" applyFont="1" applyFill="1" applyBorder="1" applyAlignment="1" applyProtection="1">
      <alignment horizontal="center"/>
    </xf>
    <xf numFmtId="2" fontId="30" fillId="0" borderId="16" xfId="0" applyNumberFormat="1" applyFont="1" applyFill="1" applyBorder="1" applyAlignment="1" applyProtection="1">
      <alignment horizontal="center"/>
    </xf>
    <xf numFmtId="2" fontId="30" fillId="0" borderId="17" xfId="0" applyNumberFormat="1" applyFont="1" applyFill="1" applyBorder="1" applyAlignment="1" applyProtection="1">
      <alignment horizontal="center"/>
    </xf>
    <xf numFmtId="2" fontId="30" fillId="4" borderId="1" xfId="0" applyNumberFormat="1" applyFont="1" applyFill="1" applyBorder="1" applyAlignment="1" applyProtection="1">
      <alignment horizontal="center"/>
    </xf>
    <xf numFmtId="2" fontId="30" fillId="4" borderId="2" xfId="0" applyNumberFormat="1" applyFont="1" applyFill="1" applyBorder="1" applyAlignment="1" applyProtection="1">
      <alignment horizontal="center"/>
    </xf>
    <xf numFmtId="2" fontId="30" fillId="4" borderId="3" xfId="0" applyNumberFormat="1" applyFont="1" applyFill="1" applyBorder="1" applyAlignment="1" applyProtection="1">
      <alignment horizontal="center"/>
    </xf>
    <xf numFmtId="2" fontId="30" fillId="4" borderId="4" xfId="0" applyNumberFormat="1" applyFont="1" applyFill="1" applyBorder="1" applyAlignment="1" applyProtection="1">
      <alignment horizontal="center"/>
    </xf>
    <xf numFmtId="2" fontId="30" fillId="4" borderId="5" xfId="0" applyNumberFormat="1" applyFont="1" applyFill="1" applyBorder="1" applyAlignment="1" applyProtection="1">
      <alignment horizontal="center"/>
    </xf>
    <xf numFmtId="2" fontId="30" fillId="4" borderId="15" xfId="0" applyNumberFormat="1" applyFont="1" applyFill="1" applyBorder="1" applyAlignment="1" applyProtection="1">
      <alignment horizontal="center"/>
    </xf>
    <xf numFmtId="2" fontId="30" fillId="4" borderId="16" xfId="0" applyNumberFormat="1" applyFont="1" applyFill="1" applyBorder="1" applyAlignment="1" applyProtection="1">
      <alignment horizontal="center"/>
    </xf>
    <xf numFmtId="2" fontId="30" fillId="4" borderId="17" xfId="0" applyNumberFormat="1" applyFont="1" applyFill="1" applyBorder="1" applyAlignment="1" applyProtection="1">
      <alignment horizontal="center"/>
    </xf>
    <xf numFmtId="2" fontId="30" fillId="0" borderId="10" xfId="0" applyNumberFormat="1" applyFont="1" applyBorder="1" applyAlignment="1" applyProtection="1">
      <alignment horizontal="center"/>
    </xf>
    <xf numFmtId="2" fontId="30" fillId="0" borderId="14" xfId="0" applyNumberFormat="1" applyFont="1" applyFill="1" applyBorder="1" applyAlignment="1" applyProtection="1">
      <alignment horizontal="center"/>
    </xf>
    <xf numFmtId="2" fontId="30" fillId="0" borderId="11" xfId="0" applyNumberFormat="1" applyFont="1" applyFill="1" applyBorder="1" applyAlignment="1" applyProtection="1">
      <alignment horizontal="center"/>
    </xf>
    <xf numFmtId="2" fontId="30" fillId="4" borderId="0" xfId="0" applyNumberFormat="1" applyFont="1" applyFill="1" applyBorder="1" applyAlignment="1" applyProtection="1">
      <alignment horizontal="center"/>
    </xf>
  </cellXfs>
  <cellStyles count="3">
    <cellStyle name="Normal" xfId="0" builtinId="0"/>
    <cellStyle name="Normal 2" xfId="2" xr:uid="{0E3B69F8-38DB-47A3-B369-560CDD5695C6}"/>
    <cellStyle name="Percent"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9ED6C3"/>
      <color rgb="FF73C3A8"/>
      <color rgb="FF1D7A8F"/>
      <color rgb="FFDC5858"/>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28</xdr:col>
      <xdr:colOff>171449</xdr:colOff>
      <xdr:row>144</xdr:row>
      <xdr:rowOff>85726</xdr:rowOff>
    </xdr:from>
    <xdr:to>
      <xdr:col>32</xdr:col>
      <xdr:colOff>450849</xdr:colOff>
      <xdr:row>146</xdr:row>
      <xdr:rowOff>69846</xdr:rowOff>
    </xdr:to>
    <xdr:pic>
      <xdr:nvPicPr>
        <xdr:cNvPr id="3" name="Picture 2">
          <a:extLst>
            <a:ext uri="{FF2B5EF4-FFF2-40B4-BE49-F238E27FC236}">
              <a16:creationId xmlns:a16="http://schemas.microsoft.com/office/drawing/2014/main" id="{540205F6-610C-0028-08FE-F6623D4D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6599" y="28394026"/>
          <a:ext cx="2676525" cy="3714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279611</xdr:colOff>
      <xdr:row>35</xdr:row>
      <xdr:rowOff>133350</xdr:rowOff>
    </xdr:to>
    <xdr:pic>
      <xdr:nvPicPr>
        <xdr:cNvPr id="2" name="Picture 1">
          <a:extLst>
            <a:ext uri="{FF2B5EF4-FFF2-40B4-BE49-F238E27FC236}">
              <a16:creationId xmlns:a16="http://schemas.microsoft.com/office/drawing/2014/main" id="{F1C6A269-9BA4-9C45-2A81-A4489AE4DD7A}"/>
            </a:ext>
          </a:extLst>
        </xdr:cNvPr>
        <xdr:cNvPicPr>
          <a:picLocks noChangeAspect="1"/>
        </xdr:cNvPicPr>
      </xdr:nvPicPr>
      <xdr:blipFill>
        <a:blip xmlns:r="http://schemas.openxmlformats.org/officeDocument/2006/relationships" r:embed="rId1"/>
        <a:stretch>
          <a:fillRect/>
        </a:stretch>
      </xdr:blipFill>
      <xdr:spPr>
        <a:xfrm>
          <a:off x="0" y="161925"/>
          <a:ext cx="11862011" cy="5638800"/>
        </a:xfrm>
        <a:prstGeom prst="rect">
          <a:avLst/>
        </a:prstGeom>
      </xdr:spPr>
    </xdr:pic>
    <xdr:clientData/>
  </xdr:twoCellAnchor>
  <xdr:twoCellAnchor>
    <xdr:from>
      <xdr:col>7</xdr:col>
      <xdr:colOff>428625</xdr:colOff>
      <xdr:row>25</xdr:row>
      <xdr:rowOff>104775</xdr:rowOff>
    </xdr:from>
    <xdr:to>
      <xdr:col>12</xdr:col>
      <xdr:colOff>447675</xdr:colOff>
      <xdr:row>29</xdr:row>
      <xdr:rowOff>152400</xdr:rowOff>
    </xdr:to>
    <xdr:sp macro="" textlink="">
      <xdr:nvSpPr>
        <xdr:cNvPr id="3" name="TextBox 2">
          <a:extLst>
            <a:ext uri="{FF2B5EF4-FFF2-40B4-BE49-F238E27FC236}">
              <a16:creationId xmlns:a16="http://schemas.microsoft.com/office/drawing/2014/main" id="{B2811038-62EB-4DB7-A958-1D5DF3983E1F}"/>
            </a:ext>
          </a:extLst>
        </xdr:cNvPr>
        <xdr:cNvSpPr txBox="1"/>
      </xdr:nvSpPr>
      <xdr:spPr>
        <a:xfrm>
          <a:off x="4695825" y="4152900"/>
          <a:ext cx="30670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Virginia South Central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419100</xdr:colOff>
      <xdr:row>9</xdr:row>
      <xdr:rowOff>47624</xdr:rowOff>
    </xdr:from>
    <xdr:to>
      <xdr:col>24</xdr:col>
      <xdr:colOff>242410</xdr:colOff>
      <xdr:row>38</xdr:row>
      <xdr:rowOff>161924</xdr:rowOff>
    </xdr:to>
    <xdr:pic>
      <xdr:nvPicPr>
        <xdr:cNvPr id="3" name="Picture 2">
          <a:extLst>
            <a:ext uri="{FF2B5EF4-FFF2-40B4-BE49-F238E27FC236}">
              <a16:creationId xmlns:a16="http://schemas.microsoft.com/office/drawing/2014/main" id="{E01F1D5B-63C2-7A53-E4CC-22AE54EBC7C9}"/>
            </a:ext>
          </a:extLst>
        </xdr:cNvPr>
        <xdr:cNvPicPr>
          <a:picLocks noChangeAspect="1"/>
        </xdr:cNvPicPr>
      </xdr:nvPicPr>
      <xdr:blipFill>
        <a:blip xmlns:r="http://schemas.openxmlformats.org/officeDocument/2006/relationships" r:embed="rId2"/>
        <a:stretch>
          <a:fillRect/>
        </a:stretch>
      </xdr:blipFill>
      <xdr:spPr>
        <a:xfrm>
          <a:off x="8343900" y="1504949"/>
          <a:ext cx="6528910" cy="4810125"/>
        </a:xfrm>
        <a:prstGeom prst="rect">
          <a:avLst/>
        </a:prstGeom>
      </xdr:spPr>
    </xdr:pic>
    <xdr:clientData/>
  </xdr:twoCellAnchor>
  <xdr:twoCellAnchor>
    <xdr:from>
      <xdr:col>18</xdr:col>
      <xdr:colOff>600074</xdr:colOff>
      <xdr:row>20</xdr:row>
      <xdr:rowOff>133350</xdr:rowOff>
    </xdr:from>
    <xdr:to>
      <xdr:col>21</xdr:col>
      <xdr:colOff>47625</xdr:colOff>
      <xdr:row>25</xdr:row>
      <xdr:rowOff>19050</xdr:rowOff>
    </xdr:to>
    <xdr:sp macro="" textlink="">
      <xdr:nvSpPr>
        <xdr:cNvPr id="4" name="TextBox 3">
          <a:extLst>
            <a:ext uri="{FF2B5EF4-FFF2-40B4-BE49-F238E27FC236}">
              <a16:creationId xmlns:a16="http://schemas.microsoft.com/office/drawing/2014/main" id="{31C0E293-2EC2-0D75-04C7-428384AD2B72}"/>
            </a:ext>
          </a:extLst>
        </xdr:cNvPr>
        <xdr:cNvSpPr txBox="1"/>
      </xdr:nvSpPr>
      <xdr:spPr>
        <a:xfrm>
          <a:off x="11572874" y="3371850"/>
          <a:ext cx="1276351"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Richmond</a:t>
          </a:r>
          <a:r>
            <a:rPr lang="en-US" sz="1600" b="1" baseline="0">
              <a:solidFill>
                <a:schemeClr val="bg1"/>
              </a:solidFill>
            </a:rPr>
            <a:t> East-Airport</a:t>
          </a:r>
          <a:endParaRPr lang="en-US" sz="16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168671</xdr:colOff>
      <xdr:row>144</xdr:row>
      <xdr:rowOff>138906</xdr:rowOff>
    </xdr:from>
    <xdr:to>
      <xdr:col>32</xdr:col>
      <xdr:colOff>463946</xdr:colOff>
      <xdr:row>146</xdr:row>
      <xdr:rowOff>123423</xdr:rowOff>
    </xdr:to>
    <xdr:pic>
      <xdr:nvPicPr>
        <xdr:cNvPr id="2" name="Picture 1">
          <a:extLst>
            <a:ext uri="{FF2B5EF4-FFF2-40B4-BE49-F238E27FC236}">
              <a16:creationId xmlns:a16="http://schemas.microsoft.com/office/drawing/2014/main" id="{A1B66679-994C-4F7E-8002-0AE5C2DDB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6015" y="28277344"/>
          <a:ext cx="2676525" cy="3714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twoCellAnchor>
    <xdr:from>
      <xdr:col>0</xdr:col>
      <xdr:colOff>3092824</xdr:colOff>
      <xdr:row>0</xdr:row>
      <xdr:rowOff>22411</xdr:rowOff>
    </xdr:from>
    <xdr:to>
      <xdr:col>0</xdr:col>
      <xdr:colOff>3395383</xdr:colOff>
      <xdr:row>0</xdr:row>
      <xdr:rowOff>190500</xdr:rowOff>
    </xdr:to>
    <xdr:sp macro="" textlink="">
      <xdr:nvSpPr>
        <xdr:cNvPr id="4" name="Arrow: Right 3">
          <a:extLst>
            <a:ext uri="{FF2B5EF4-FFF2-40B4-BE49-F238E27FC236}">
              <a16:creationId xmlns:a16="http://schemas.microsoft.com/office/drawing/2014/main" id="{A7FE7878-2691-47ED-9133-7B85DAD4055C}"/>
            </a:ext>
          </a:extLst>
        </xdr:cNvPr>
        <xdr:cNvSpPr/>
      </xdr:nvSpPr>
      <xdr:spPr bwMode="auto">
        <a:xfrm>
          <a:off x="1864099" y="22411"/>
          <a:ext cx="7284"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5" name="Arrow: Right 4">
          <a:extLst>
            <a:ext uri="{FF2B5EF4-FFF2-40B4-BE49-F238E27FC236}">
              <a16:creationId xmlns:a16="http://schemas.microsoft.com/office/drawing/2014/main" id="{5FBA6FA8-F8BB-49E6-B424-E00F6FB655B5}"/>
            </a:ext>
          </a:extLst>
        </xdr:cNvPr>
        <xdr:cNvSpPr/>
      </xdr:nvSpPr>
      <xdr:spPr bwMode="auto">
        <a:xfrm>
          <a:off x="1864323" y="288665"/>
          <a:ext cx="7284"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215230</xdr:colOff>
      <xdr:row>0</xdr:row>
      <xdr:rowOff>0</xdr:rowOff>
    </xdr:from>
    <xdr:to>
      <xdr:col>16</xdr:col>
      <xdr:colOff>163795</xdr:colOff>
      <xdr:row>48</xdr:row>
      <xdr:rowOff>105770</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30" y="0"/>
          <a:ext cx="9678719" cy="78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1</xdr:row>
      <xdr:rowOff>84604</xdr:rowOff>
    </xdr:from>
    <xdr:to>
      <xdr:col>15</xdr:col>
      <xdr:colOff>42582</xdr:colOff>
      <xdr:row>48</xdr:row>
      <xdr:rowOff>10358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46529"/>
          <a:ext cx="8996082" cy="753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381001</xdr:colOff>
      <xdr:row>0</xdr:row>
      <xdr:rowOff>1</xdr:rowOff>
    </xdr:from>
    <xdr:to>
      <xdr:col>9</xdr:col>
      <xdr:colOff>357435</xdr:colOff>
      <xdr:row>36</xdr:row>
      <xdr:rowOff>19051</xdr:rowOff>
    </xdr:to>
    <xdr:pic>
      <xdr:nvPicPr>
        <xdr:cNvPr id="2" name="Picture 1">
          <a:extLst>
            <a:ext uri="{FF2B5EF4-FFF2-40B4-BE49-F238E27FC236}">
              <a16:creationId xmlns:a16="http://schemas.microsoft.com/office/drawing/2014/main" id="{CDDB9736-8EFA-9D20-8510-418A11DF7942}"/>
            </a:ext>
          </a:extLst>
        </xdr:cNvPr>
        <xdr:cNvPicPr>
          <a:picLocks noChangeAspect="1"/>
        </xdr:cNvPicPr>
      </xdr:nvPicPr>
      <xdr:blipFill>
        <a:blip xmlns:r="http://schemas.openxmlformats.org/officeDocument/2006/relationships" r:embed="rId1"/>
        <a:stretch>
          <a:fillRect/>
        </a:stretch>
      </xdr:blipFill>
      <xdr:spPr>
        <a:xfrm>
          <a:off x="381001" y="1"/>
          <a:ext cx="5462834" cy="5848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2" dT="2025-05-29T15:27:27.11" personId="{00000000-0000-0000-0000-000000000000}" id="{258133A0-6D55-47E8-9A7B-56428911FBC7}">
    <text>These are new for this week. I added them at the bottom for copy-paste</text>
  </threadedComment>
</ThreadedComments>
</file>

<file path=xl/threadedComments/threadedComment2.xml><?xml version="1.0" encoding="utf-8"?>
<ThreadedComments xmlns="http://schemas.microsoft.com/office/spreadsheetml/2018/threadedcomments" xmlns:x="http://schemas.openxmlformats.org/spreadsheetml/2006/main">
  <threadedComment ref="A50" dT="2025-05-29T15:27:27.11" personId="{00000000-0000-0000-0000-000000000000}" id="{41AA1F1D-94EB-4EAD-B2C3-C8F84E02122D}">
    <text>These are new for this week. I added them at the bottom for copy-paste</text>
  </threadedComment>
</ThreadedComments>
</file>

<file path=xl/threadedComments/threadedComment3.xml><?xml version="1.0" encoding="utf-8"?>
<ThreadedComments xmlns="http://schemas.microsoft.com/office/spreadsheetml/2018/threadedcomments" xmlns:x="http://schemas.openxmlformats.org/spreadsheetml/2006/main">
  <threadedComment ref="A50" dT="2025-05-29T15:27:27.11" personId="{00000000-0000-0000-0000-000000000000}" id="{67D1A9DD-7A61-43CA-9B14-D430984C3971}">
    <text>These are new for this week. I added them at the bottom for copy-paste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sheetPr>
  <dimension ref="A1:AH147"/>
  <sheetViews>
    <sheetView showGridLines="0" tabSelected="1" zoomScale="80" zoomScaleNormal="80" zoomScaleSheetLayoutView="100" workbookViewId="0">
      <pane xSplit="1" ySplit="3" topLeftCell="B4" activePane="bottomRight" state="frozen"/>
      <selection sqref="A1:A3"/>
      <selection pane="topRight" sqref="A1:A3"/>
      <selection pane="bottomLeft" sqref="A1:A3"/>
      <selection pane="bottomRight" sqref="A1:A3"/>
    </sheetView>
  </sheetViews>
  <sheetFormatPr defaultColWidth="9.140625" defaultRowHeight="16.5" x14ac:dyDescent="0.2"/>
  <cols>
    <col min="1" max="1" width="44.7109375" style="56" customWidth="1"/>
    <col min="2" max="6" width="9" style="56" customWidth="1"/>
    <col min="7" max="7" width="9" style="62" customWidth="1"/>
    <col min="8" max="9" width="9" style="56" customWidth="1"/>
    <col min="10" max="11" width="9" style="62" customWidth="1"/>
    <col min="12" max="12" width="2.7109375" style="56" customWidth="1"/>
    <col min="13" max="17" width="9" style="56" customWidth="1"/>
    <col min="18" max="18" width="9" style="62" customWidth="1"/>
    <col min="19" max="22" width="9" style="56" customWidth="1"/>
    <col min="23" max="23" width="2.7109375" style="56" customWidth="1"/>
    <col min="24" max="33" width="9" style="56" customWidth="1"/>
    <col min="34" max="16384" width="9.140625" style="56"/>
  </cols>
  <sheetData>
    <row r="1" spans="1:34" x14ac:dyDescent="0.2">
      <c r="A1" s="176" t="str">
        <f>'Occupancy Raw Data'!B1</f>
        <v xml:space="preserve">Week of January 04 - 10, 2026 </v>
      </c>
      <c r="B1" s="183" t="s">
        <v>0</v>
      </c>
      <c r="C1" s="184"/>
      <c r="D1" s="184"/>
      <c r="E1" s="184"/>
      <c r="F1" s="184"/>
      <c r="G1" s="184"/>
      <c r="H1" s="184"/>
      <c r="I1" s="184"/>
      <c r="J1" s="184"/>
      <c r="K1" s="185"/>
      <c r="L1" s="60"/>
      <c r="M1" s="183" t="s">
        <v>1</v>
      </c>
      <c r="N1" s="184"/>
      <c r="O1" s="184"/>
      <c r="P1" s="184"/>
      <c r="Q1" s="184"/>
      <c r="R1" s="184"/>
      <c r="S1" s="184"/>
      <c r="T1" s="184"/>
      <c r="U1" s="184"/>
      <c r="V1" s="185"/>
      <c r="W1" s="60"/>
      <c r="X1" s="183" t="s">
        <v>2</v>
      </c>
      <c r="Y1" s="184"/>
      <c r="Z1" s="184"/>
      <c r="AA1" s="184"/>
      <c r="AB1" s="184"/>
      <c r="AC1" s="184"/>
      <c r="AD1" s="184"/>
      <c r="AE1" s="184"/>
      <c r="AF1" s="184"/>
      <c r="AG1" s="185"/>
      <c r="AH1" s="57"/>
    </row>
    <row r="2" spans="1:34" x14ac:dyDescent="0.2">
      <c r="A2" s="177"/>
      <c r="B2" s="61"/>
      <c r="C2" s="62"/>
      <c r="D2" s="62"/>
      <c r="E2" s="62"/>
      <c r="F2" s="63"/>
      <c r="G2" s="179" t="s">
        <v>3</v>
      </c>
      <c r="H2" s="62"/>
      <c r="I2" s="62"/>
      <c r="J2" s="179" t="s">
        <v>4</v>
      </c>
      <c r="K2" s="181" t="s">
        <v>5</v>
      </c>
      <c r="L2" s="57"/>
      <c r="M2" s="61"/>
      <c r="N2" s="62"/>
      <c r="O2" s="62"/>
      <c r="P2" s="62"/>
      <c r="Q2" s="62"/>
      <c r="R2" s="179" t="s">
        <v>3</v>
      </c>
      <c r="S2" s="62"/>
      <c r="T2" s="62"/>
      <c r="U2" s="179" t="s">
        <v>4</v>
      </c>
      <c r="V2" s="181" t="s">
        <v>5</v>
      </c>
      <c r="W2" s="57"/>
      <c r="X2" s="64"/>
      <c r="Y2" s="65"/>
      <c r="Z2" s="65"/>
      <c r="AA2" s="65"/>
      <c r="AB2" s="65"/>
      <c r="AC2" s="186" t="s">
        <v>3</v>
      </c>
      <c r="AD2" s="66"/>
      <c r="AE2" s="66"/>
      <c r="AF2" s="186" t="s">
        <v>4</v>
      </c>
      <c r="AG2" s="187" t="s">
        <v>5</v>
      </c>
      <c r="AH2" s="57"/>
    </row>
    <row r="3" spans="1:34" x14ac:dyDescent="0.2">
      <c r="A3" s="178"/>
      <c r="B3" s="67" t="s">
        <v>6</v>
      </c>
      <c r="C3" s="68" t="s">
        <v>7</v>
      </c>
      <c r="D3" s="68" t="s">
        <v>8</v>
      </c>
      <c r="E3" s="68" t="s">
        <v>9</v>
      </c>
      <c r="F3" s="69" t="s">
        <v>10</v>
      </c>
      <c r="G3" s="180"/>
      <c r="H3" s="68" t="s">
        <v>11</v>
      </c>
      <c r="I3" s="68" t="s">
        <v>12</v>
      </c>
      <c r="J3" s="180"/>
      <c r="K3" s="182"/>
      <c r="L3" s="57"/>
      <c r="M3" s="67" t="s">
        <v>6</v>
      </c>
      <c r="N3" s="68" t="s">
        <v>7</v>
      </c>
      <c r="O3" s="68" t="s">
        <v>8</v>
      </c>
      <c r="P3" s="68" t="s">
        <v>9</v>
      </c>
      <c r="Q3" s="68" t="s">
        <v>10</v>
      </c>
      <c r="R3" s="180"/>
      <c r="S3" s="68" t="s">
        <v>11</v>
      </c>
      <c r="T3" s="68" t="s">
        <v>12</v>
      </c>
      <c r="U3" s="180"/>
      <c r="V3" s="182"/>
      <c r="W3" s="57"/>
      <c r="X3" s="67" t="s">
        <v>6</v>
      </c>
      <c r="Y3" s="68" t="s">
        <v>7</v>
      </c>
      <c r="Z3" s="68" t="s">
        <v>8</v>
      </c>
      <c r="AA3" s="68" t="s">
        <v>9</v>
      </c>
      <c r="AB3" s="68" t="s">
        <v>10</v>
      </c>
      <c r="AC3" s="180"/>
      <c r="AD3" s="69" t="s">
        <v>11</v>
      </c>
      <c r="AE3" s="69" t="s">
        <v>12</v>
      </c>
      <c r="AF3" s="180"/>
      <c r="AG3" s="182"/>
      <c r="AH3" s="57"/>
    </row>
    <row r="4" spans="1:34" x14ac:dyDescent="0.2">
      <c r="A4" s="88" t="s">
        <v>13</v>
      </c>
      <c r="B4" s="71">
        <f>(VLOOKUP($A4,'Occupancy Raw Data'!$B$8:$BE$45,'Occupancy Raw Data'!G$3,FALSE))/100</f>
        <v>0.37727414280967603</v>
      </c>
      <c r="C4" s="72">
        <f>(VLOOKUP($A4,'Occupancy Raw Data'!$B$8:$BE$45,'Occupancy Raw Data'!H$3,FALSE))/100</f>
        <v>0.45207060083975897</v>
      </c>
      <c r="D4" s="72">
        <f>(VLOOKUP($A4,'Occupancy Raw Data'!$B$8:$BE$45,'Occupancy Raw Data'!I$3,FALSE))/100</f>
        <v>0.48779511797655206</v>
      </c>
      <c r="E4" s="72">
        <f>(VLOOKUP($A4,'Occupancy Raw Data'!$B$8:$BE$45,'Occupancy Raw Data'!J$3,FALSE))/100</f>
        <v>0.50387474093481499</v>
      </c>
      <c r="F4" s="72">
        <f>(VLOOKUP($A4,'Occupancy Raw Data'!$B$8:$BE$45,'Occupancy Raw Data'!K$3,FALSE))/100</f>
        <v>0.49107449971077005</v>
      </c>
      <c r="G4" s="73">
        <f>(VLOOKUP($A4,'Occupancy Raw Data'!$B$8:$BE$45,'Occupancy Raw Data'!L$3,FALSE))/100</f>
        <v>0.46241682347409402</v>
      </c>
      <c r="H4" s="53">
        <f>(VLOOKUP($A4,'Occupancy Raw Data'!$B$8:$BE$45,'Occupancy Raw Data'!N$3,FALSE))/100</f>
        <v>0.52000558589388701</v>
      </c>
      <c r="I4" s="53">
        <f>(VLOOKUP($A4,'Occupancy Raw Data'!$B$8:$BE$45,'Occupancy Raw Data'!O$3,FALSE))/100</f>
        <v>0.53418119346642701</v>
      </c>
      <c r="J4" s="73">
        <f>(VLOOKUP($A4,'Occupancy Raw Data'!$B$8:$BE$45,'Occupancy Raw Data'!P$3,FALSE))/100</f>
        <v>0.52709341035091295</v>
      </c>
      <c r="K4" s="74">
        <f>(VLOOKUP($A4,'Occupancy Raw Data'!$B$8:$BE$45,'Occupancy Raw Data'!R$3,FALSE))/100</f>
        <v>0.48089655685043503</v>
      </c>
      <c r="M4" s="75">
        <f>VLOOKUP($A4,'ADR Raw Data'!$B$6:$BE$43,'ADR Raw Data'!G$1,FALSE)</f>
        <v>132.43881481495399</v>
      </c>
      <c r="N4" s="76">
        <f>VLOOKUP($A4,'ADR Raw Data'!$B$6:$BE$43,'ADR Raw Data'!H$1,FALSE)</f>
        <v>139.92427742717101</v>
      </c>
      <c r="O4" s="76">
        <f>VLOOKUP($A4,'ADR Raw Data'!$B$6:$BE$43,'ADR Raw Data'!I$1,FALSE)</f>
        <v>147.093853870213</v>
      </c>
      <c r="P4" s="76">
        <f>VLOOKUP($A4,'ADR Raw Data'!$B$6:$BE$43,'ADR Raw Data'!J$1,FALSE)</f>
        <v>147.528022677688</v>
      </c>
      <c r="Q4" s="76">
        <f>VLOOKUP($A4,'ADR Raw Data'!$B$6:$BE$43,'ADR Raw Data'!K$1,FALSE)</f>
        <v>140.21398434961799</v>
      </c>
      <c r="R4" s="77">
        <f>VLOOKUP($A4,'ADR Raw Data'!$B$6:$BE$43,'ADR Raw Data'!L$1,FALSE)</f>
        <v>141.93394802776001</v>
      </c>
      <c r="S4" s="76">
        <f>VLOOKUP($A4,'ADR Raw Data'!$B$6:$BE$43,'ADR Raw Data'!N$1,FALSE)</f>
        <v>143.22472256067999</v>
      </c>
      <c r="T4" s="76">
        <f>VLOOKUP($A4,'ADR Raw Data'!$B$6:$BE$43,'ADR Raw Data'!O$1,FALSE)</f>
        <v>146.435398485804</v>
      </c>
      <c r="U4" s="77">
        <f>VLOOKUP($A4,'ADR Raw Data'!$B$6:$BE$43,'ADR Raw Data'!P$1,FALSE)</f>
        <v>144.851652119726</v>
      </c>
      <c r="V4" s="78">
        <f>VLOOKUP($A4,'ADR Raw Data'!$B$6:$BE$43,'ADR Raw Data'!R$1,FALSE)</f>
        <v>142.84769462236201</v>
      </c>
      <c r="X4" s="75">
        <f>VLOOKUP($A4,'RevPAR Raw Data'!$B$6:$BE$43,'RevPAR Raw Data'!G$1,FALSE)</f>
        <v>49.965740334041598</v>
      </c>
      <c r="Y4" s="76">
        <f>VLOOKUP($A4,'RevPAR Raw Data'!$B$6:$BE$43,'RevPAR Raw Data'!H$1,FALSE)</f>
        <v>63.255652168570698</v>
      </c>
      <c r="Z4" s="76">
        <f>VLOOKUP($A4,'RevPAR Raw Data'!$B$6:$BE$43,'RevPAR Raw Data'!I$1,FALSE)</f>
        <v>71.751663802246298</v>
      </c>
      <c r="AA4" s="76">
        <f>VLOOKUP($A4,'RevPAR Raw Data'!$B$6:$BE$43,'RevPAR Raw Data'!J$1,FALSE)</f>
        <v>74.335644207345894</v>
      </c>
      <c r="AB4" s="76">
        <f>VLOOKUP($A4,'RevPAR Raw Data'!$B$6:$BE$43,'RevPAR Raw Data'!K$1,FALSE)</f>
        <v>68.855512216942699</v>
      </c>
      <c r="AC4" s="77">
        <f>VLOOKUP($A4,'RevPAR Raw Data'!$B$6:$BE$43,'RevPAR Raw Data'!L$1,FALSE)</f>
        <v>65.6326453901343</v>
      </c>
      <c r="AD4" s="76">
        <f>VLOOKUP($A4,'RevPAR Raw Data'!$B$6:$BE$43,'RevPAR Raw Data'!N$1,FALSE)</f>
        <v>74.477655769656295</v>
      </c>
      <c r="AE4" s="76">
        <f>VLOOKUP($A4,'RevPAR Raw Data'!$B$6:$BE$43,'RevPAR Raw Data'!O$1,FALSE)</f>
        <v>78.223035928878801</v>
      </c>
      <c r="AF4" s="77">
        <f>VLOOKUP($A4,'RevPAR Raw Data'!$B$6:$BE$43,'RevPAR Raw Data'!P$1,FALSE)</f>
        <v>76.350351310750597</v>
      </c>
      <c r="AG4" s="78">
        <f>VLOOKUP($A4,'RevPAR Raw Data'!$B$6:$BE$43,'RevPAR Raw Data'!R$1,FALSE)</f>
        <v>68.694964497916502</v>
      </c>
    </row>
    <row r="5" spans="1:34" x14ac:dyDescent="0.2">
      <c r="A5" s="55" t="s">
        <v>14</v>
      </c>
      <c r="B5" s="43">
        <f>(VLOOKUP($A4,'Occupancy Raw Data'!$B$8:$BE$51,'Occupancy Raw Data'!T$3,FALSE))/100</f>
        <v>-5.4208250131496001E-2</v>
      </c>
      <c r="C5" s="44">
        <f>(VLOOKUP($A4,'Occupancy Raw Data'!$B$8:$BE$51,'Occupancy Raw Data'!U$3,FALSE))/100</f>
        <v>-2.8774887849772498E-2</v>
      </c>
      <c r="D5" s="44">
        <f>(VLOOKUP($A4,'Occupancy Raw Data'!$B$8:$BE$51,'Occupancy Raw Data'!V$3,FALSE))/100</f>
        <v>-4.1574968339045199E-2</v>
      </c>
      <c r="E5" s="44">
        <f>(VLOOKUP($A4,'Occupancy Raw Data'!$B$8:$BE$51,'Occupancy Raw Data'!W$3,FALSE))/100</f>
        <v>-3.6102463631272501E-2</v>
      </c>
      <c r="F5" s="44">
        <f>(VLOOKUP($A4,'Occupancy Raw Data'!$B$8:$BE$51,'Occupancy Raw Data'!X$3,FALSE))/100</f>
        <v>-3.0497150188716699E-2</v>
      </c>
      <c r="G5" s="44">
        <f>(VLOOKUP($A4,'Occupancy Raw Data'!$B$8:$BE$51,'Occupancy Raw Data'!Y$3,FALSE))/100</f>
        <v>-3.7667331964473201E-2</v>
      </c>
      <c r="H5" s="45">
        <f>(VLOOKUP($A4,'Occupancy Raw Data'!$B$8:$BE$51,'Occupancy Raw Data'!AA$3,FALSE))/100</f>
        <v>-1.02678831543825E-2</v>
      </c>
      <c r="I5" s="45">
        <f>(VLOOKUP($A4,'Occupancy Raw Data'!$B$8:$BE$51,'Occupancy Raw Data'!AB$3,FALSE))/100</f>
        <v>2.8351437624802099E-2</v>
      </c>
      <c r="J5" s="44">
        <f>(VLOOKUP($A4,'Occupancy Raw Data'!$B$8:$BE$51,'Occupancy Raw Data'!AC$3,FALSE))/100</f>
        <v>8.9320251782123508E-3</v>
      </c>
      <c r="K5" s="46">
        <f>(VLOOKUP($A4,'Occupancy Raw Data'!$B$8:$BE$51,'Occupancy Raw Data'!AE$3,FALSE))/100</f>
        <v>-2.35436120823211E-2</v>
      </c>
      <c r="M5" s="43">
        <f>(VLOOKUP($A4,'ADR Raw Data'!$B$6:$BE$43,'ADR Raw Data'!T$1,FALSE))/100</f>
        <v>3.3428896363095401E-3</v>
      </c>
      <c r="N5" s="44">
        <f>(VLOOKUP($A4,'ADR Raw Data'!$B$6:$BE$43,'ADR Raw Data'!U$1,FALSE))/100</f>
        <v>-1.1844479820928698E-3</v>
      </c>
      <c r="O5" s="44">
        <f>(VLOOKUP($A4,'ADR Raw Data'!$B$6:$BE$43,'ADR Raw Data'!V$1,FALSE))/100</f>
        <v>-1.2244102546109099E-2</v>
      </c>
      <c r="P5" s="44">
        <f>(VLOOKUP($A4,'ADR Raw Data'!$B$6:$BE$43,'ADR Raw Data'!W$1,FALSE))/100</f>
        <v>-1.9357231174229602E-2</v>
      </c>
      <c r="Q5" s="44">
        <f>(VLOOKUP($A4,'ADR Raw Data'!$B$6:$BE$43,'ADR Raw Data'!X$1,FALSE))/100</f>
        <v>-1.6482075153718401E-2</v>
      </c>
      <c r="R5" s="44">
        <f>(VLOOKUP($A4,'ADR Raw Data'!$B$6:$BE$43,'ADR Raw Data'!Y$1,FALSE))/100</f>
        <v>-1.0152655276471401E-2</v>
      </c>
      <c r="S5" s="45">
        <f>(VLOOKUP($A4,'ADR Raw Data'!$B$6:$BE$43,'ADR Raw Data'!AA$1,FALSE))/100</f>
        <v>-1.5583900852403701E-2</v>
      </c>
      <c r="T5" s="45">
        <f>(VLOOKUP($A4,'ADR Raw Data'!$B$6:$BE$43,'ADR Raw Data'!AB$1,FALSE))/100</f>
        <v>-1.7923846059919599E-3</v>
      </c>
      <c r="U5" s="44">
        <f>(VLOOKUP($A4,'ADR Raw Data'!$B$6:$BE$43,'ADR Raw Data'!AC$1,FALSE))/100</f>
        <v>-8.4886599290652891E-3</v>
      </c>
      <c r="V5" s="46">
        <f>(VLOOKUP($A4,'ADR Raw Data'!$B$6:$BE$43,'ADR Raw Data'!AE$1,FALSE))/100</f>
        <v>-9.4378209947949994E-3</v>
      </c>
      <c r="X5" s="43">
        <f>(VLOOKUP($A4,'RevPAR Raw Data'!$B$6:$BE$43,'RevPAR Raw Data'!T$1,FALSE))/100</f>
        <v>-5.1046572692753499E-2</v>
      </c>
      <c r="Y5" s="44">
        <f>(VLOOKUP($A4,'RevPAR Raw Data'!$B$6:$BE$43,'RevPAR Raw Data'!U$1,FALSE))/100</f>
        <v>-2.99252534740168E-2</v>
      </c>
      <c r="Z5" s="44">
        <f>(VLOOKUP($A4,'RevPAR Raw Data'!$B$6:$BE$43,'RevPAR Raw Data'!V$1,FALSE))/100</f>
        <v>-5.3310022709459899E-2</v>
      </c>
      <c r="AA5" s="44">
        <f>(VLOOKUP($A4,'RevPAR Raw Data'!$B$6:$BE$43,'RevPAR Raw Data'!W$1,FALSE))/100</f>
        <v>-5.4760851071032297E-2</v>
      </c>
      <c r="AB5" s="44">
        <f>(VLOOKUP($A4,'RevPAR Raw Data'!$B$6:$BE$43,'RevPAR Raw Data'!X$1,FALSE))/100</f>
        <v>-4.6476569021050497E-2</v>
      </c>
      <c r="AC5" s="44">
        <f>(VLOOKUP($A4,'RevPAR Raw Data'!$B$6:$BE$43,'RevPAR Raw Data'!Y$1,FALSE))/100</f>
        <v>-4.74375638043249E-2</v>
      </c>
      <c r="AD5" s="45">
        <f>(VLOOKUP($A4,'RevPAR Raw Data'!$B$6:$BE$43,'RevPAR Raw Data'!AA$1,FALSE))/100</f>
        <v>-2.5691770333744302E-2</v>
      </c>
      <c r="AE5" s="45">
        <f>(VLOOKUP($A4,'RevPAR Raw Data'!$B$6:$BE$43,'RevPAR Raw Data'!AB$1,FALSE))/100</f>
        <v>2.65082363384537E-2</v>
      </c>
      <c r="AF5" s="44">
        <f>(VLOOKUP($A4,'RevPAR Raw Data'!$B$6:$BE$43,'RevPAR Raw Data'!AC$1,FALSE))/100</f>
        <v>3.6754432493137096E-4</v>
      </c>
      <c r="AG5" s="46">
        <f>(VLOOKUP($A4,'RevPAR Raw Data'!$B$6:$BE$43,'RevPAR Raw Data'!AE$1,FALSE))/100</f>
        <v>-3.2759232680712201E-2</v>
      </c>
    </row>
    <row r="6" spans="1:34" x14ac:dyDescent="0.2">
      <c r="A6" s="70"/>
      <c r="B6" s="71"/>
      <c r="C6" s="72"/>
      <c r="D6" s="72"/>
      <c r="E6" s="72"/>
      <c r="F6" s="72"/>
      <c r="G6" s="73"/>
      <c r="H6" s="53"/>
      <c r="I6" s="53"/>
      <c r="J6" s="73"/>
      <c r="K6" s="74"/>
      <c r="M6" s="75"/>
      <c r="N6" s="76"/>
      <c r="O6" s="76"/>
      <c r="P6" s="76"/>
      <c r="Q6" s="76"/>
      <c r="R6" s="77"/>
      <c r="S6" s="76"/>
      <c r="T6" s="76"/>
      <c r="U6" s="77"/>
      <c r="V6" s="78"/>
      <c r="X6" s="75"/>
      <c r="Y6" s="76"/>
      <c r="Z6" s="76"/>
      <c r="AA6" s="76"/>
      <c r="AB6" s="76"/>
      <c r="AC6" s="77"/>
      <c r="AD6" s="76"/>
      <c r="AE6" s="76"/>
      <c r="AF6" s="77"/>
      <c r="AG6" s="78"/>
    </row>
    <row r="7" spans="1:34" x14ac:dyDescent="0.2">
      <c r="A7" s="88" t="s">
        <v>15</v>
      </c>
      <c r="B7" s="79">
        <f>(VLOOKUP($A7,'Occupancy Raw Data'!$B$8:$BE$45,'Occupancy Raw Data'!G$3,FALSE))/100</f>
        <v>0.34214275187895998</v>
      </c>
      <c r="C7" s="80">
        <f>(VLOOKUP($A7,'Occupancy Raw Data'!$B$8:$BE$45,'Occupancy Raw Data'!H$3,FALSE))/100</f>
        <v>0.43792061698678503</v>
      </c>
      <c r="D7" s="80">
        <f>(VLOOKUP($A7,'Occupancy Raw Data'!$B$8:$BE$45,'Occupancy Raw Data'!I$3,FALSE))/100</f>
        <v>0.47137348332268902</v>
      </c>
      <c r="E7" s="80">
        <f>(VLOOKUP($A7,'Occupancy Raw Data'!$B$8:$BE$45,'Occupancy Raw Data'!J$3,FALSE))/100</f>
        <v>0.48965957655843101</v>
      </c>
      <c r="F7" s="80">
        <f>(VLOOKUP($A7,'Occupancy Raw Data'!$B$8:$BE$45,'Occupancy Raw Data'!K$3,FALSE))/100</f>
        <v>0.47088225180527504</v>
      </c>
      <c r="G7" s="81">
        <f>(VLOOKUP($A7,'Occupancy Raw Data'!$B$8:$BE$45,'Occupancy Raw Data'!L$3,FALSE))/100</f>
        <v>0.44239573611042798</v>
      </c>
      <c r="H7" s="53">
        <f>(VLOOKUP($A7,'Occupancy Raw Data'!$B$8:$BE$45,'Occupancy Raw Data'!N$3,FALSE))/100</f>
        <v>0.47443753991256005</v>
      </c>
      <c r="I7" s="53">
        <f>(VLOOKUP($A7,'Occupancy Raw Data'!$B$8:$BE$45,'Occupancy Raw Data'!O$3,FALSE))/100</f>
        <v>0.48488849044554599</v>
      </c>
      <c r="J7" s="81">
        <f>(VLOOKUP($A7,'Occupancy Raw Data'!$B$8:$BE$45,'Occupancy Raw Data'!P$3,FALSE))/100</f>
        <v>0.47966301517905302</v>
      </c>
      <c r="K7" s="82">
        <f>(VLOOKUP($A7,'Occupancy Raw Data'!$B$8:$BE$45,'Occupancy Raw Data'!R$3,FALSE))/100</f>
        <v>0.45304353013003601</v>
      </c>
      <c r="M7" s="75">
        <f>VLOOKUP($A7,'ADR Raw Data'!$B$6:$BE$43,'ADR Raw Data'!G$1,FALSE)</f>
        <v>98.017967040559896</v>
      </c>
      <c r="N7" s="76">
        <f>VLOOKUP($A7,'ADR Raw Data'!$B$6:$BE$43,'ADR Raw Data'!H$1,FALSE)</f>
        <v>105.787628755713</v>
      </c>
      <c r="O7" s="76">
        <f>VLOOKUP($A7,'ADR Raw Data'!$B$6:$BE$43,'ADR Raw Data'!I$1,FALSE)</f>
        <v>109.44081970664</v>
      </c>
      <c r="P7" s="76">
        <f>VLOOKUP($A7,'ADR Raw Data'!$B$6:$BE$43,'ADR Raw Data'!J$1,FALSE)</f>
        <v>110.94109438076801</v>
      </c>
      <c r="Q7" s="76">
        <f>VLOOKUP($A7,'ADR Raw Data'!$B$6:$BE$43,'ADR Raw Data'!K$1,FALSE)</f>
        <v>109.099579160472</v>
      </c>
      <c r="R7" s="77">
        <f>VLOOKUP($A7,'ADR Raw Data'!$B$6:$BE$43,'ADR Raw Data'!L$1,FALSE)</f>
        <v>107.210186030469</v>
      </c>
      <c r="S7" s="76">
        <f>VLOOKUP($A7,'ADR Raw Data'!$B$6:$BE$43,'ADR Raw Data'!N$1,FALSE)</f>
        <v>111.54684653077</v>
      </c>
      <c r="T7" s="76">
        <f>VLOOKUP($A7,'ADR Raw Data'!$B$6:$BE$43,'ADR Raw Data'!O$1,FALSE)</f>
        <v>110.879812143047</v>
      </c>
      <c r="U7" s="77">
        <f>VLOOKUP($A7,'ADR Raw Data'!$B$6:$BE$43,'ADR Raw Data'!P$1,FALSE)</f>
        <v>111.209695982257</v>
      </c>
      <c r="V7" s="78">
        <f>VLOOKUP($A7,'ADR Raw Data'!$B$6:$BE$43,'ADR Raw Data'!R$1,FALSE)</f>
        <v>108.420045805919</v>
      </c>
      <c r="X7" s="75">
        <f>VLOOKUP($A7,'RevPAR Raw Data'!$B$6:$BE$43,'RevPAR Raw Data'!G$1,FALSE)</f>
        <v>33.536136976838399</v>
      </c>
      <c r="Y7" s="76">
        <f>VLOOKUP($A7,'RevPAR Raw Data'!$B$6:$BE$43,'RevPAR Raw Data'!H$1,FALSE)</f>
        <v>46.326583654271197</v>
      </c>
      <c r="Z7" s="76">
        <f>VLOOKUP($A7,'RevPAR Raw Data'!$B$6:$BE$43,'RevPAR Raw Data'!I$1,FALSE)</f>
        <v>51.587500402809802</v>
      </c>
      <c r="AA7" s="76">
        <f>VLOOKUP($A7,'RevPAR Raw Data'!$B$6:$BE$43,'RevPAR Raw Data'!J$1,FALSE)</f>
        <v>54.3233692974161</v>
      </c>
      <c r="AB7" s="76">
        <f>VLOOKUP($A7,'RevPAR Raw Data'!$B$6:$BE$43,'RevPAR Raw Data'!K$1,FALSE)</f>
        <v>51.373055506091198</v>
      </c>
      <c r="AC7" s="77">
        <f>VLOOKUP($A7,'RevPAR Raw Data'!$B$6:$BE$43,'RevPAR Raw Data'!L$1,FALSE)</f>
        <v>47.429329167485299</v>
      </c>
      <c r="AD7" s="76">
        <f>VLOOKUP($A7,'RevPAR Raw Data'!$B$6:$BE$43,'RevPAR Raw Data'!N$1,FALSE)</f>
        <v>52.922011453062801</v>
      </c>
      <c r="AE7" s="76">
        <f>VLOOKUP($A7,'RevPAR Raw Data'!$B$6:$BE$43,'RevPAR Raw Data'!O$1,FALSE)</f>
        <v>53.764344730927903</v>
      </c>
      <c r="AF7" s="77">
        <f>VLOOKUP($A7,'RevPAR Raw Data'!$B$6:$BE$43,'RevPAR Raw Data'!P$1,FALSE)</f>
        <v>53.343178091995298</v>
      </c>
      <c r="AG7" s="78">
        <f>VLOOKUP($A7,'RevPAR Raw Data'!$B$6:$BE$43,'RevPAR Raw Data'!R$1,FALSE)</f>
        <v>49.119000288773897</v>
      </c>
    </row>
    <row r="8" spans="1:34" x14ac:dyDescent="0.2">
      <c r="A8" s="55" t="s">
        <v>14</v>
      </c>
      <c r="B8" s="43">
        <f>(VLOOKUP($A7,'Occupancy Raw Data'!$B$8:$BE$51,'Occupancy Raw Data'!T$3,FALSE))/100</f>
        <v>-0.17427986870811002</v>
      </c>
      <c r="C8" s="44">
        <f>(VLOOKUP($A7,'Occupancy Raw Data'!$B$8:$BE$51,'Occupancy Raw Data'!U$3,FALSE))/100</f>
        <v>-5.6141632051920604E-2</v>
      </c>
      <c r="D8" s="44">
        <f>(VLOOKUP($A7,'Occupancy Raw Data'!$B$8:$BE$51,'Occupancy Raw Data'!V$3,FALSE))/100</f>
        <v>-1.3004080005192501E-3</v>
      </c>
      <c r="E8" s="44">
        <f>(VLOOKUP($A7,'Occupancy Raw Data'!$B$8:$BE$51,'Occupancy Raw Data'!W$3,FALSE))/100</f>
        <v>1.1415339937586E-2</v>
      </c>
      <c r="F8" s="44">
        <f>(VLOOKUP($A7,'Occupancy Raw Data'!$B$8:$BE$51,'Occupancy Raw Data'!X$3,FALSE))/100</f>
        <v>3.5889600171396301E-2</v>
      </c>
      <c r="G8" s="44">
        <f>(VLOOKUP($A7,'Occupancy Raw Data'!$B$8:$BE$51,'Occupancy Raw Data'!Y$3,FALSE))/100</f>
        <v>-3.36542208894752E-2</v>
      </c>
      <c r="H8" s="45">
        <f>(VLOOKUP($A7,'Occupancy Raw Data'!$B$8:$BE$51,'Occupancy Raw Data'!AA$3,FALSE))/100</f>
        <v>3.72628622875949E-2</v>
      </c>
      <c r="I8" s="45">
        <f>(VLOOKUP($A7,'Occupancy Raw Data'!$B$8:$BE$51,'Occupancy Raw Data'!AB$3,FALSE))/100</f>
        <v>0.12728034184762499</v>
      </c>
      <c r="J8" s="44">
        <f>(VLOOKUP($A7,'Occupancy Raw Data'!$B$8:$BE$51,'Occupancy Raw Data'!AC$3,FALSE))/100</f>
        <v>8.0889512211493292E-2</v>
      </c>
      <c r="K8" s="46">
        <f>(VLOOKUP($A7,'Occupancy Raw Data'!$B$8:$BE$51,'Occupancy Raw Data'!AE$3,FALSE))/100</f>
        <v>-1.6504682638812502E-3</v>
      </c>
      <c r="M8" s="43">
        <f>(VLOOKUP($A7,'ADR Raw Data'!$B$6:$BE$43,'ADR Raw Data'!T$1,FALSE))/100</f>
        <v>-1.8086916088188101E-2</v>
      </c>
      <c r="N8" s="44">
        <f>(VLOOKUP($A7,'ADR Raw Data'!$B$6:$BE$43,'ADR Raw Data'!U$1,FALSE))/100</f>
        <v>-2.3521596040666802E-2</v>
      </c>
      <c r="O8" s="44">
        <f>(VLOOKUP($A7,'ADR Raw Data'!$B$6:$BE$43,'ADR Raw Data'!V$1,FALSE))/100</f>
        <v>-1.57231635493114E-2</v>
      </c>
      <c r="P8" s="44">
        <f>(VLOOKUP($A7,'ADR Raw Data'!$B$6:$BE$43,'ADR Raw Data'!W$1,FALSE))/100</f>
        <v>3.3078121101582604E-3</v>
      </c>
      <c r="Q8" s="44">
        <f>(VLOOKUP($A7,'ADR Raw Data'!$B$6:$BE$43,'ADR Raw Data'!X$1,FALSE))/100</f>
        <v>2.42779095620171E-2</v>
      </c>
      <c r="R8" s="44">
        <f>(VLOOKUP($A7,'ADR Raw Data'!$B$6:$BE$43,'ADR Raw Data'!Y$1,FALSE))/100</f>
        <v>-2.6500904567756402E-3</v>
      </c>
      <c r="S8" s="45">
        <f>(VLOOKUP($A7,'ADR Raw Data'!$B$6:$BE$43,'ADR Raw Data'!AA$1,FALSE))/100</f>
        <v>5.5392548053997404E-2</v>
      </c>
      <c r="T8" s="45">
        <f>(VLOOKUP($A7,'ADR Raw Data'!$B$6:$BE$43,'ADR Raw Data'!AB$1,FALSE))/100</f>
        <v>4.3915818204099996E-2</v>
      </c>
      <c r="U8" s="44">
        <f>(VLOOKUP($A7,'ADR Raw Data'!$B$6:$BE$43,'ADR Raw Data'!AC$1,FALSE))/100</f>
        <v>4.9685281049519296E-2</v>
      </c>
      <c r="V8" s="46">
        <f>(VLOOKUP($A7,'ADR Raw Data'!$B$6:$BE$43,'ADR Raw Data'!AE$1,FALSE))/100</f>
        <v>1.2682979723639201E-2</v>
      </c>
      <c r="X8" s="43">
        <f>(VLOOKUP($A7,'RevPAR Raw Data'!$B$6:$BE$43,'RevPAR Raw Data'!T$1,FALSE))/100</f>
        <v>-0.18921459943511401</v>
      </c>
      <c r="Y8" s="44">
        <f>(VLOOKUP($A7,'RevPAR Raw Data'!$B$6:$BE$43,'RevPAR Raw Data'!U$1,FALSE))/100</f>
        <v>-7.8342687302398406E-2</v>
      </c>
      <c r="Z8" s="44">
        <f>(VLOOKUP($A7,'RevPAR Raw Data'!$B$6:$BE$43,'RevPAR Raw Data'!V$1,FALSE))/100</f>
        <v>-1.70031250221577E-2</v>
      </c>
      <c r="AA8" s="44">
        <f>(VLOOKUP($A7,'RevPAR Raw Data'!$B$6:$BE$43,'RevPAR Raw Data'!W$1,FALSE))/100</f>
        <v>1.4760911847431399E-2</v>
      </c>
      <c r="AB8" s="44">
        <f>(VLOOKUP($A7,'RevPAR Raw Data'!$B$6:$BE$43,'RevPAR Raw Data'!X$1,FALSE))/100</f>
        <v>6.1038834200591502E-2</v>
      </c>
      <c r="AC8" s="44">
        <f>(VLOOKUP($A7,'RevPAR Raw Data'!$B$6:$BE$43,'RevPAR Raw Data'!Y$1,FALSE))/100</f>
        <v>-3.6215124616641503E-2</v>
      </c>
      <c r="AD8" s="45">
        <f>(VLOOKUP($A7,'RevPAR Raw Data'!$B$6:$BE$43,'RevPAR Raw Data'!AA$1,FALSE))/100</f>
        <v>9.4719495231487413E-2</v>
      </c>
      <c r="AE8" s="45">
        <f>(VLOOKUP($A7,'RevPAR Raw Data'!$B$6:$BE$43,'RevPAR Raw Data'!AB$1,FALSE))/100</f>
        <v>0.17678578040526102</v>
      </c>
      <c r="AF8" s="44">
        <f>(VLOOKUP($A7,'RevPAR Raw Data'!$B$6:$BE$43,'RevPAR Raw Data'!AC$1,FALSE))/100</f>
        <v>0.13459381140919902</v>
      </c>
      <c r="AG8" s="46">
        <f>(VLOOKUP($A7,'RevPAR Raw Data'!$B$6:$BE$43,'RevPAR Raw Data'!AE$1,FALSE))/100</f>
        <v>1.1011578604232599E-2</v>
      </c>
    </row>
    <row r="9" spans="1:34" x14ac:dyDescent="0.2">
      <c r="A9" s="83"/>
      <c r="B9" s="84"/>
      <c r="C9" s="85"/>
      <c r="D9" s="85"/>
      <c r="E9" s="85"/>
      <c r="F9" s="85"/>
      <c r="G9" s="86"/>
      <c r="H9" s="85"/>
      <c r="I9" s="85"/>
      <c r="J9" s="86"/>
      <c r="K9" s="87"/>
      <c r="M9" s="84"/>
      <c r="N9" s="85"/>
      <c r="O9" s="85"/>
      <c r="P9" s="85"/>
      <c r="Q9" s="85"/>
      <c r="R9" s="86"/>
      <c r="S9" s="85"/>
      <c r="T9" s="85"/>
      <c r="U9" s="86"/>
      <c r="V9" s="87"/>
      <c r="X9" s="84"/>
      <c r="Y9" s="85"/>
      <c r="Z9" s="85"/>
      <c r="AA9" s="85"/>
      <c r="AB9" s="85"/>
      <c r="AC9" s="86"/>
      <c r="AD9" s="85"/>
      <c r="AE9" s="85"/>
      <c r="AF9" s="86"/>
      <c r="AG9" s="87"/>
    </row>
    <row r="10" spans="1:34" x14ac:dyDescent="0.2">
      <c r="A10" s="88" t="s">
        <v>16</v>
      </c>
      <c r="B10" s="89"/>
      <c r="C10" s="90"/>
      <c r="D10" s="90"/>
      <c r="E10" s="90"/>
      <c r="F10" s="90"/>
      <c r="G10" s="91"/>
      <c r="H10" s="90"/>
      <c r="I10" s="90"/>
      <c r="J10" s="91"/>
      <c r="K10" s="92"/>
      <c r="M10" s="75"/>
      <c r="N10" s="76"/>
      <c r="O10" s="76"/>
      <c r="P10" s="76"/>
      <c r="Q10" s="76"/>
      <c r="R10" s="77"/>
      <c r="S10" s="76"/>
      <c r="T10" s="76"/>
      <c r="U10" s="77"/>
      <c r="V10" s="78"/>
      <c r="X10" s="75"/>
      <c r="Y10" s="76"/>
      <c r="Z10" s="76"/>
      <c r="AA10" s="76"/>
      <c r="AB10" s="76"/>
      <c r="AC10" s="77"/>
      <c r="AD10" s="76"/>
      <c r="AE10" s="76"/>
      <c r="AF10" s="77"/>
      <c r="AG10" s="78"/>
    </row>
    <row r="11" spans="1:34" x14ac:dyDescent="0.2">
      <c r="A11" s="70" t="s">
        <v>17</v>
      </c>
      <c r="B11" s="47">
        <f>(VLOOKUP($A11,'Occupancy Raw Data'!$B$8:$BE$51,'Occupancy Raw Data'!G$3,FALSE))/100</f>
        <v>0.23305358295674602</v>
      </c>
      <c r="C11" s="53">
        <f>(VLOOKUP($A11,'Occupancy Raw Data'!$B$8:$BE$51,'Occupancy Raw Data'!H$3,FALSE))/100</f>
        <v>0.318915429309231</v>
      </c>
      <c r="D11" s="53">
        <f>(VLOOKUP($A11,'Occupancy Raw Data'!$B$8:$BE$51,'Occupancy Raw Data'!I$3,FALSE))/100</f>
        <v>0.40606843124596503</v>
      </c>
      <c r="E11" s="53">
        <f>(VLOOKUP($A11,'Occupancy Raw Data'!$B$8:$BE$51,'Occupancy Raw Data'!J$3,FALSE))/100</f>
        <v>0.492253066494512</v>
      </c>
      <c r="F11" s="53">
        <f>(VLOOKUP($A11,'Occupancy Raw Data'!$B$8:$BE$51,'Occupancy Raw Data'!K$3,FALSE))/100</f>
        <v>0.47998708844415705</v>
      </c>
      <c r="G11" s="54">
        <f>(VLOOKUP($A11,'Occupancy Raw Data'!$B$8:$BE$51,'Occupancy Raw Data'!L$3,FALSE))/100</f>
        <v>0.38605551969012197</v>
      </c>
      <c r="H11" s="53">
        <f>(VLOOKUP($A11,'Occupancy Raw Data'!$B$8:$BE$51,'Occupancy Raw Data'!N$3,FALSE))/100</f>
        <v>0.46901226597805001</v>
      </c>
      <c r="I11" s="53">
        <f>(VLOOKUP($A11,'Occupancy Raw Data'!$B$8:$BE$51,'Occupancy Raw Data'!O$3,FALSE))/100</f>
        <v>0.497417688831504</v>
      </c>
      <c r="J11" s="54">
        <f>(VLOOKUP($A11,'Occupancy Raw Data'!$B$8:$BE$51,'Occupancy Raw Data'!P$3,FALSE))/100</f>
        <v>0.48321497740477704</v>
      </c>
      <c r="K11" s="48">
        <f>(VLOOKUP($A11,'Occupancy Raw Data'!$B$8:$BE$51,'Occupancy Raw Data'!R$3,FALSE))/100</f>
        <v>0.41381536475145198</v>
      </c>
      <c r="M11" s="75">
        <f>VLOOKUP($A11,'ADR Raw Data'!$B$6:$BE$49,'ADR Raw Data'!G$1,FALSE)</f>
        <v>227.835083102493</v>
      </c>
      <c r="N11" s="76">
        <f>VLOOKUP($A11,'ADR Raw Data'!$B$6:$BE$49,'ADR Raw Data'!H$1,FALSE)</f>
        <v>237.58910931174</v>
      </c>
      <c r="O11" s="76">
        <f>VLOOKUP($A11,'ADR Raw Data'!$B$6:$BE$49,'ADR Raw Data'!I$1,FALSE)</f>
        <v>232.129578696343</v>
      </c>
      <c r="P11" s="76">
        <f>VLOOKUP($A11,'ADR Raw Data'!$B$6:$BE$49,'ADR Raw Data'!J$1,FALSE)</f>
        <v>236.630622950819</v>
      </c>
      <c r="Q11" s="76">
        <f>VLOOKUP($A11,'ADR Raw Data'!$B$6:$BE$49,'ADR Raw Data'!K$1,FALSE)</f>
        <v>230.12442501681201</v>
      </c>
      <c r="R11" s="77">
        <f>VLOOKUP($A11,'ADR Raw Data'!$B$6:$BE$49,'ADR Raw Data'!L$1,FALSE)</f>
        <v>233.16232441471499</v>
      </c>
      <c r="S11" s="76">
        <f>VLOOKUP($A11,'ADR Raw Data'!$B$6:$BE$49,'ADR Raw Data'!N$1,FALSE)</f>
        <v>265.48172746042599</v>
      </c>
      <c r="T11" s="76">
        <f>VLOOKUP($A11,'ADR Raw Data'!$B$6:$BE$49,'ADR Raw Data'!O$1,FALSE)</f>
        <v>270.33890979883103</v>
      </c>
      <c r="U11" s="77">
        <f>VLOOKUP($A11,'ADR Raw Data'!$B$6:$BE$49,'ADR Raw Data'!P$1,FALSE)</f>
        <v>267.98170006679999</v>
      </c>
      <c r="V11" s="78">
        <f>VLOOKUP($A11,'ADR Raw Data'!$B$6:$BE$49,'ADR Raw Data'!R$1,FALSE)</f>
        <v>244.77912970804499</v>
      </c>
      <c r="X11" s="75">
        <f>VLOOKUP($A11,'RevPAR Raw Data'!$B$6:$BE$49,'RevPAR Raw Data'!G$1,FALSE)</f>
        <v>53.097782440284</v>
      </c>
      <c r="Y11" s="76">
        <f>VLOOKUP($A11,'RevPAR Raw Data'!$B$6:$BE$49,'RevPAR Raw Data'!H$1,FALSE)</f>
        <v>75.770832795351794</v>
      </c>
      <c r="Z11" s="76">
        <f>VLOOKUP($A11,'RevPAR Raw Data'!$B$6:$BE$49,'RevPAR Raw Data'!I$1,FALSE)</f>
        <v>94.260493867010894</v>
      </c>
      <c r="AA11" s="76">
        <f>VLOOKUP($A11,'RevPAR Raw Data'!$B$6:$BE$49,'RevPAR Raw Data'!J$1,FALSE)</f>
        <v>116.482149774047</v>
      </c>
      <c r="AB11" s="76">
        <f>VLOOKUP($A11,'RevPAR Raw Data'!$B$6:$BE$49,'RevPAR Raw Data'!K$1,FALSE)</f>
        <v>110.456752743705</v>
      </c>
      <c r="AC11" s="77">
        <f>VLOOKUP($A11,'RevPAR Raw Data'!$B$6:$BE$49,'RevPAR Raw Data'!L$1,FALSE)</f>
        <v>90.013602324079997</v>
      </c>
      <c r="AD11" s="76">
        <f>VLOOKUP($A11,'RevPAR Raw Data'!$B$6:$BE$49,'RevPAR Raw Data'!N$1,FALSE)</f>
        <v>124.514186571981</v>
      </c>
      <c r="AE11" s="76">
        <f>VLOOKUP($A11,'RevPAR Raw Data'!$B$6:$BE$49,'RevPAR Raw Data'!O$1,FALSE)</f>
        <v>134.47135571336301</v>
      </c>
      <c r="AF11" s="77">
        <f>VLOOKUP($A11,'RevPAR Raw Data'!$B$6:$BE$49,'RevPAR Raw Data'!P$1,FALSE)</f>
        <v>129.49277114267201</v>
      </c>
      <c r="AG11" s="78">
        <f>VLOOKUP($A11,'RevPAR Raw Data'!$B$6:$BE$49,'RevPAR Raw Data'!R$1,FALSE)</f>
        <v>101.293364843677</v>
      </c>
    </row>
    <row r="12" spans="1:34" x14ac:dyDescent="0.2">
      <c r="A12" s="55" t="s">
        <v>14</v>
      </c>
      <c r="B12" s="43">
        <f>(VLOOKUP($A11,'Occupancy Raw Data'!$B$8:$BE$51,'Occupancy Raw Data'!T$3,FALSE))/100</f>
        <v>-4.8639623114245294E-2</v>
      </c>
      <c r="C12" s="44">
        <f>(VLOOKUP($A11,'Occupancy Raw Data'!$B$8:$BE$51,'Occupancy Raw Data'!U$3,FALSE))/100</f>
        <v>-8.5067235499396501E-3</v>
      </c>
      <c r="D12" s="44">
        <f>(VLOOKUP($A11,'Occupancy Raw Data'!$B$8:$BE$51,'Occupancy Raw Data'!V$3,FALSE))/100</f>
        <v>-8.2845439772044199E-2</v>
      </c>
      <c r="E12" s="44">
        <f>(VLOOKUP($A11,'Occupancy Raw Data'!$B$8:$BE$51,'Occupancy Raw Data'!W$3,FALSE))/100</f>
        <v>6.3473266594591599E-2</v>
      </c>
      <c r="F12" s="44">
        <f>(VLOOKUP($A11,'Occupancy Raw Data'!$B$8:$BE$51,'Occupancy Raw Data'!X$3,FALSE))/100</f>
        <v>0.30011540309780199</v>
      </c>
      <c r="G12" s="44">
        <f>(VLOOKUP($A11,'Occupancy Raw Data'!$B$8:$BE$51,'Occupancy Raw Data'!Y$3,FALSE))/100</f>
        <v>4.82494891152567E-2</v>
      </c>
      <c r="H12" s="45">
        <f>(VLOOKUP($A11,'Occupancy Raw Data'!$B$8:$BE$51,'Occupancy Raw Data'!AA$3,FALSE))/100</f>
        <v>0.25272785036954598</v>
      </c>
      <c r="I12" s="45">
        <f>(VLOOKUP($A11,'Occupancy Raw Data'!$B$8:$BE$51,'Occupancy Raw Data'!AB$3,FALSE))/100</f>
        <v>0.16644245664149299</v>
      </c>
      <c r="J12" s="44">
        <f>(VLOOKUP($A11,'Occupancy Raw Data'!$B$8:$BE$51,'Occupancy Raw Data'!AC$3,FALSE))/100</f>
        <v>0.206781252062883</v>
      </c>
      <c r="K12" s="46">
        <f>(VLOOKUP($A11,'Occupancy Raw Data'!$B$8:$BE$51,'Occupancy Raw Data'!AE$3,FALSE))/100</f>
        <v>9.6298249310020109E-2</v>
      </c>
      <c r="M12" s="43">
        <f>(VLOOKUP($A11,'ADR Raw Data'!$B$6:$BE$49,'ADR Raw Data'!T$1,FALSE))/100</f>
        <v>7.9601302934581494E-2</v>
      </c>
      <c r="N12" s="44">
        <f>(VLOOKUP($A11,'ADR Raw Data'!$B$6:$BE$49,'ADR Raw Data'!U$1,FALSE))/100</f>
        <v>0.10450330088077701</v>
      </c>
      <c r="O12" s="44">
        <f>(VLOOKUP($A11,'ADR Raw Data'!$B$6:$BE$49,'ADR Raw Data'!V$1,FALSE))/100</f>
        <v>-2.85994038310383E-2</v>
      </c>
      <c r="P12" s="44">
        <f>(VLOOKUP($A11,'ADR Raw Data'!$B$6:$BE$49,'ADR Raw Data'!W$1,FALSE))/100</f>
        <v>-4.3046659395627393E-2</v>
      </c>
      <c r="Q12" s="44">
        <f>(VLOOKUP($A11,'ADR Raw Data'!$B$6:$BE$49,'ADR Raw Data'!X$1,FALSE))/100</f>
        <v>-5.8621064137717102E-2</v>
      </c>
      <c r="R12" s="44">
        <f>(VLOOKUP($A11,'ADR Raw Data'!$B$6:$BE$49,'ADR Raw Data'!Y$1,FALSE))/100</f>
        <v>-4.7358617146638603E-3</v>
      </c>
      <c r="S12" s="45">
        <f>(VLOOKUP($A11,'ADR Raw Data'!$B$6:$BE$49,'ADR Raw Data'!AA$1,FALSE))/100</f>
        <v>-1.0636955313967101E-2</v>
      </c>
      <c r="T12" s="45">
        <f>(VLOOKUP($A11,'ADR Raw Data'!$B$6:$BE$49,'ADR Raw Data'!AB$1,FALSE))/100</f>
        <v>-3.7243965737625701E-2</v>
      </c>
      <c r="U12" s="44">
        <f>(VLOOKUP($A11,'ADR Raw Data'!$B$6:$BE$49,'ADR Raw Data'!AC$1,FALSE))/100</f>
        <v>-2.54196556928943E-2</v>
      </c>
      <c r="V12" s="46">
        <f>(VLOOKUP($A11,'ADR Raw Data'!$B$6:$BE$49,'ADR Raw Data'!AE$1,FALSE))/100</f>
        <v>-7.41318521932298E-3</v>
      </c>
      <c r="X12" s="43">
        <f>(VLOOKUP($A11,'RevPAR Raw Data'!$B$6:$BE$49,'RevPAR Raw Data'!T$1,FALSE))/100</f>
        <v>2.7089902446195201E-2</v>
      </c>
      <c r="Y12" s="44">
        <f>(VLOOKUP($A11,'RevPAR Raw Data'!$B$6:$BE$49,'RevPAR Raw Data'!U$1,FALSE))/100</f>
        <v>9.5107596640189196E-2</v>
      </c>
      <c r="Z12" s="44">
        <f>(VLOOKUP($A11,'RevPAR Raw Data'!$B$6:$BE$49,'RevPAR Raw Data'!V$1,FALSE))/100</f>
        <v>-0.109075513415481</v>
      </c>
      <c r="AA12" s="44">
        <f>(VLOOKUP($A11,'RevPAR Raw Data'!$B$6:$BE$49,'RevPAR Raw Data'!W$1,FALSE))/100</f>
        <v>1.7694295111138899E-2</v>
      </c>
      <c r="AB12" s="44">
        <f>(VLOOKUP($A11,'RevPAR Raw Data'!$B$6:$BE$49,'RevPAR Raw Data'!X$1,FALSE))/100</f>
        <v>0.22390125466637201</v>
      </c>
      <c r="AC12" s="44">
        <f>(VLOOKUP($A11,'RevPAR Raw Data'!$B$6:$BE$49,'RevPAR Raw Data'!Y$1,FALSE))/100</f>
        <v>4.3285124492339795E-2</v>
      </c>
      <c r="AD12" s="45">
        <f>(VLOOKUP($A11,'RevPAR Raw Data'!$B$6:$BE$49,'RevPAR Raw Data'!AA$1,FALSE))/100</f>
        <v>0.239402640204603</v>
      </c>
      <c r="AE12" s="45">
        <f>(VLOOKUP($A11,'RevPAR Raw Data'!$B$6:$BE$49,'RevPAR Raw Data'!AB$1,FALSE))/100</f>
        <v>0.122999513751425</v>
      </c>
      <c r="AF12" s="44">
        <f>(VLOOKUP($A11,'RevPAR Raw Data'!$B$6:$BE$49,'RevPAR Raw Data'!AC$1,FALSE))/100</f>
        <v>0.17610528813880499</v>
      </c>
      <c r="AG12" s="46">
        <f>(VLOOKUP($A11,'RevPAR Raw Data'!$B$6:$BE$49,'RevPAR Raw Data'!AE$1,FALSE))/100</f>
        <v>8.8171187332265394E-2</v>
      </c>
    </row>
    <row r="13" spans="1:34" x14ac:dyDescent="0.2">
      <c r="A13" s="93"/>
      <c r="B13" s="71"/>
      <c r="C13" s="72"/>
      <c r="D13" s="72"/>
      <c r="E13" s="72"/>
      <c r="F13" s="72"/>
      <c r="G13" s="73"/>
      <c r="H13" s="53"/>
      <c r="I13" s="53"/>
      <c r="J13" s="73"/>
      <c r="K13" s="74"/>
      <c r="M13" s="75"/>
      <c r="N13" s="76"/>
      <c r="O13" s="76"/>
      <c r="P13" s="76"/>
      <c r="Q13" s="76"/>
      <c r="R13" s="77"/>
      <c r="S13" s="76"/>
      <c r="T13" s="76"/>
      <c r="U13" s="77"/>
      <c r="V13" s="78"/>
      <c r="X13" s="75"/>
      <c r="Y13" s="76"/>
      <c r="Z13" s="76"/>
      <c r="AA13" s="76"/>
      <c r="AB13" s="76"/>
      <c r="AC13" s="77"/>
      <c r="AD13" s="76"/>
      <c r="AE13" s="76"/>
      <c r="AF13" s="77"/>
      <c r="AG13" s="78"/>
    </row>
    <row r="14" spans="1:34" x14ac:dyDescent="0.2">
      <c r="A14" s="70" t="s">
        <v>18</v>
      </c>
      <c r="B14" s="47">
        <f>(VLOOKUP($A14,'Occupancy Raw Data'!$B$8:$BE$51,'Occupancy Raw Data'!G$3,FALSE))/100</f>
        <v>0.30506635808049704</v>
      </c>
      <c r="C14" s="53">
        <f>(VLOOKUP($A14,'Occupancy Raw Data'!$B$8:$BE$51,'Occupancy Raw Data'!H$3,FALSE))/100</f>
        <v>0.40751455538277903</v>
      </c>
      <c r="D14" s="53">
        <f>(VLOOKUP($A14,'Occupancy Raw Data'!$B$8:$BE$51,'Occupancy Raw Data'!I$3,FALSE))/100</f>
        <v>0.45445340469388396</v>
      </c>
      <c r="E14" s="53">
        <f>(VLOOKUP($A14,'Occupancy Raw Data'!$B$8:$BE$51,'Occupancy Raw Data'!J$3,FALSE))/100</f>
        <v>0.489530973131305</v>
      </c>
      <c r="F14" s="53">
        <f>(VLOOKUP($A14,'Occupancy Raw Data'!$B$8:$BE$51,'Occupancy Raw Data'!K$3,FALSE))/100</f>
        <v>0.47915235236683101</v>
      </c>
      <c r="G14" s="54">
        <f>(VLOOKUP($A14,'Occupancy Raw Data'!$B$8:$BE$51,'Occupancy Raw Data'!L$3,FALSE))/100</f>
        <v>0.42714352873105904</v>
      </c>
      <c r="H14" s="53">
        <f>(VLOOKUP($A14,'Occupancy Raw Data'!$B$8:$BE$51,'Occupancy Raw Data'!N$3,FALSE))/100</f>
        <v>0.51068600151882204</v>
      </c>
      <c r="I14" s="53">
        <f>(VLOOKUP($A14,'Occupancy Raw Data'!$B$8:$BE$51,'Occupancy Raw Data'!O$3,FALSE))/100</f>
        <v>0.52229414530068996</v>
      </c>
      <c r="J14" s="54">
        <f>(VLOOKUP($A14,'Occupancy Raw Data'!$B$8:$BE$51,'Occupancy Raw Data'!P$3,FALSE))/100</f>
        <v>0.51649007340975606</v>
      </c>
      <c r="K14" s="48">
        <f>(VLOOKUP($A14,'Occupancy Raw Data'!$B$8:$BE$51,'Occupancy Raw Data'!R$3,FALSE))/100</f>
        <v>0.45267111292497297</v>
      </c>
      <c r="M14" s="75">
        <f>VLOOKUP($A14,'ADR Raw Data'!$B$6:$BE$49,'ADR Raw Data'!G$1,FALSE)</f>
        <v>142.13054054054001</v>
      </c>
      <c r="N14" s="76">
        <f>VLOOKUP($A14,'ADR Raw Data'!$B$6:$BE$49,'ADR Raw Data'!H$1,FALSE)</f>
        <v>156.935381134084</v>
      </c>
      <c r="O14" s="76">
        <f>VLOOKUP($A14,'ADR Raw Data'!$B$6:$BE$49,'ADR Raw Data'!I$1,FALSE)</f>
        <v>163.03435744409899</v>
      </c>
      <c r="P14" s="76">
        <f>VLOOKUP($A14,'ADR Raw Data'!$B$6:$BE$49,'ADR Raw Data'!J$1,FALSE)</f>
        <v>164.47150845829901</v>
      </c>
      <c r="Q14" s="76">
        <f>VLOOKUP($A14,'ADR Raw Data'!$B$6:$BE$49,'ADR Raw Data'!K$1,FALSE)</f>
        <v>156.39901358490499</v>
      </c>
      <c r="R14" s="77">
        <f>VLOOKUP($A14,'ADR Raw Data'!$B$6:$BE$49,'ADR Raw Data'!L$1,FALSE)</f>
        <v>157.725470461741</v>
      </c>
      <c r="S14" s="76">
        <f>VLOOKUP($A14,'ADR Raw Data'!$B$6:$BE$49,'ADR Raw Data'!N$1,FALSE)</f>
        <v>159.00067979039699</v>
      </c>
      <c r="T14" s="76">
        <f>VLOOKUP($A14,'ADR Raw Data'!$B$6:$BE$49,'ADR Raw Data'!O$1,FALSE)</f>
        <v>158.83195596482699</v>
      </c>
      <c r="U14" s="77">
        <f>VLOOKUP($A14,'ADR Raw Data'!$B$6:$BE$49,'ADR Raw Data'!P$1,FALSE)</f>
        <v>158.91536985821801</v>
      </c>
      <c r="V14" s="78">
        <f>VLOOKUP($A14,'ADR Raw Data'!$B$6:$BE$49,'ADR Raw Data'!R$1,FALSE)</f>
        <v>158.11337190724001</v>
      </c>
      <c r="X14" s="75">
        <f>VLOOKUP($A14,'RevPAR Raw Data'!$B$6:$BE$49,'RevPAR Raw Data'!G$1,FALSE)</f>
        <v>43.359246374715198</v>
      </c>
      <c r="Y14" s="76">
        <f>VLOOKUP($A14,'RevPAR Raw Data'!$B$6:$BE$49,'RevPAR Raw Data'!H$1,FALSE)</f>
        <v>63.953452066683496</v>
      </c>
      <c r="Z14" s="76">
        <f>VLOOKUP($A14,'RevPAR Raw Data'!$B$6:$BE$49,'RevPAR Raw Data'!I$1,FALSE)</f>
        <v>74.091518822550796</v>
      </c>
      <c r="AA14" s="76">
        <f>VLOOKUP($A14,'RevPAR Raw Data'!$B$6:$BE$49,'RevPAR Raw Data'!J$1,FALSE)</f>
        <v>80.513897587965104</v>
      </c>
      <c r="AB14" s="76">
        <f>VLOOKUP($A14,'RevPAR Raw Data'!$B$6:$BE$49,'RevPAR Raw Data'!K$1,FALSE)</f>
        <v>74.938955267059598</v>
      </c>
      <c r="AC14" s="77">
        <f>VLOOKUP($A14,'RevPAR Raw Data'!$B$6:$BE$49,'RevPAR Raw Data'!L$1,FALSE)</f>
        <v>67.371414023794799</v>
      </c>
      <c r="AD14" s="76">
        <f>VLOOKUP($A14,'RevPAR Raw Data'!$B$6:$BE$49,'RevPAR Raw Data'!N$1,FALSE)</f>
        <v>81.199421400932906</v>
      </c>
      <c r="AE14" s="76">
        <f>VLOOKUP($A14,'RevPAR Raw Data'!$B$6:$BE$49,'RevPAR Raw Data'!O$1,FALSE)</f>
        <v>82.957000687086307</v>
      </c>
      <c r="AF14" s="77">
        <f>VLOOKUP($A14,'RevPAR Raw Data'!$B$6:$BE$49,'RevPAR Raw Data'!P$1,FALSE)</f>
        <v>82.078211044009606</v>
      </c>
      <c r="AG14" s="78">
        <f>VLOOKUP($A14,'RevPAR Raw Data'!$B$6:$BE$49,'RevPAR Raw Data'!R$1,FALSE)</f>
        <v>71.573356029570505</v>
      </c>
    </row>
    <row r="15" spans="1:34" x14ac:dyDescent="0.2">
      <c r="A15" s="55" t="s">
        <v>14</v>
      </c>
      <c r="B15" s="43">
        <f>(VLOOKUP($A14,'Occupancy Raw Data'!$B$8:$BE$51,'Occupancy Raw Data'!T$3,FALSE))/100</f>
        <v>-0.21936303698881901</v>
      </c>
      <c r="C15" s="44">
        <f>(VLOOKUP($A14,'Occupancy Raw Data'!$B$8:$BE$51,'Occupancy Raw Data'!U$3,FALSE))/100</f>
        <v>-8.0111378651317594E-2</v>
      </c>
      <c r="D15" s="44">
        <f>(VLOOKUP($A14,'Occupancy Raw Data'!$B$8:$BE$51,'Occupancy Raw Data'!V$3,FALSE))/100</f>
        <v>2.76230059243824E-2</v>
      </c>
      <c r="E15" s="44">
        <f>(VLOOKUP($A14,'Occupancy Raw Data'!$B$8:$BE$51,'Occupancy Raw Data'!W$3,FALSE))/100</f>
        <v>4.6625627800171994E-2</v>
      </c>
      <c r="F15" s="44">
        <f>(VLOOKUP($A14,'Occupancy Raw Data'!$B$8:$BE$51,'Occupancy Raw Data'!X$3,FALSE))/100</f>
        <v>5.66893169033569E-2</v>
      </c>
      <c r="G15" s="44">
        <f>(VLOOKUP($A14,'Occupancy Raw Data'!$B$8:$BE$51,'Occupancy Raw Data'!Y$3,FALSE))/100</f>
        <v>-2.7983534831723902E-2</v>
      </c>
      <c r="H15" s="45">
        <f>(VLOOKUP($A14,'Occupancy Raw Data'!$B$8:$BE$51,'Occupancy Raw Data'!AA$3,FALSE))/100</f>
        <v>2.59420677471951E-2</v>
      </c>
      <c r="I15" s="45">
        <f>(VLOOKUP($A14,'Occupancy Raw Data'!$B$8:$BE$51,'Occupancy Raw Data'!AB$3,FALSE))/100</f>
        <v>0.131692409137287</v>
      </c>
      <c r="J15" s="44">
        <f>(VLOOKUP($A14,'Occupancy Raw Data'!$B$8:$BE$51,'Occupancy Raw Data'!AC$3,FALSE))/100</f>
        <v>7.68187972859143E-2</v>
      </c>
      <c r="K15" s="46">
        <f>(VLOOKUP($A14,'Occupancy Raw Data'!$B$8:$BE$51,'Occupancy Raw Data'!AE$3,FALSE))/100</f>
        <v>3.8669182825236998E-3</v>
      </c>
      <c r="M15" s="43">
        <f>(VLOOKUP($A14,'ADR Raw Data'!$B$6:$BE$49,'ADR Raw Data'!T$1,FALSE))/100</f>
        <v>9.4749396813989311E-4</v>
      </c>
      <c r="N15" s="44">
        <f>(VLOOKUP($A14,'ADR Raw Data'!$B$6:$BE$49,'ADR Raw Data'!U$1,FALSE))/100</f>
        <v>-2.9299792214029199E-2</v>
      </c>
      <c r="O15" s="44">
        <f>(VLOOKUP($A14,'ADR Raw Data'!$B$6:$BE$49,'ADR Raw Data'!V$1,FALSE))/100</f>
        <v>-6.3196151996059505E-2</v>
      </c>
      <c r="P15" s="44">
        <f>(VLOOKUP($A14,'ADR Raw Data'!$B$6:$BE$49,'ADR Raw Data'!W$1,FALSE))/100</f>
        <v>-3.1548422467645901E-2</v>
      </c>
      <c r="Q15" s="44">
        <f>(VLOOKUP($A14,'ADR Raw Data'!$B$6:$BE$49,'ADR Raw Data'!X$1,FALSE))/100</f>
        <v>-1.42458104945993E-2</v>
      </c>
      <c r="R15" s="44">
        <f>(VLOOKUP($A14,'ADR Raw Data'!$B$6:$BE$49,'ADR Raw Data'!Y$1,FALSE))/100</f>
        <v>-2.5032361635370003E-2</v>
      </c>
      <c r="S15" s="45">
        <f>(VLOOKUP($A14,'ADR Raw Data'!$B$6:$BE$49,'ADR Raw Data'!AA$1,FALSE))/100</f>
        <v>7.8142999503426097E-2</v>
      </c>
      <c r="T15" s="45">
        <f>(VLOOKUP($A14,'ADR Raw Data'!$B$6:$BE$49,'ADR Raw Data'!AB$1,FALSE))/100</f>
        <v>3.1493006745598205E-2</v>
      </c>
      <c r="U15" s="44">
        <f>(VLOOKUP($A14,'ADR Raw Data'!$B$6:$BE$49,'ADR Raw Data'!AC$1,FALSE))/100</f>
        <v>5.5169019991138005E-2</v>
      </c>
      <c r="V15" s="46">
        <f>(VLOOKUP($A14,'ADR Raw Data'!$B$6:$BE$49,'ADR Raw Data'!AE$1,FALSE))/100</f>
        <v>-1.68887716504813E-3</v>
      </c>
      <c r="X15" s="43">
        <f>(VLOOKUP($A14,'RevPAR Raw Data'!$B$6:$BE$49,'RevPAR Raw Data'!T$1,FALSE))/100</f>
        <v>-0.218623388175059</v>
      </c>
      <c r="Y15" s="44">
        <f>(VLOOKUP($A14,'RevPAR Raw Data'!$B$6:$BE$49,'RevPAR Raw Data'!U$1,FALSE))/100</f>
        <v>-0.10706392411688301</v>
      </c>
      <c r="Z15" s="44">
        <f>(VLOOKUP($A14,'RevPAR Raw Data'!$B$6:$BE$49,'RevPAR Raw Data'!V$1,FALSE))/100</f>
        <v>-3.73188137526623E-2</v>
      </c>
      <c r="AA15" s="44">
        <f>(VLOOKUP($A14,'RevPAR Raw Data'!$B$6:$BE$49,'RevPAR Raw Data'!W$1,FALSE))/100</f>
        <v>1.3606240328867002E-2</v>
      </c>
      <c r="AB15" s="44">
        <f>(VLOOKUP($A14,'RevPAR Raw Data'!$B$6:$BE$49,'RevPAR Raw Data'!X$1,FALSE))/100</f>
        <v>4.1635921143083995E-2</v>
      </c>
      <c r="AC15" s="44">
        <f>(VLOOKUP($A14,'RevPAR Raw Data'!$B$6:$BE$49,'RevPAR Raw Data'!Y$1,FALSE))/100</f>
        <v>-5.2315402503350296E-2</v>
      </c>
      <c r="AD15" s="45">
        <f>(VLOOKUP($A14,'RevPAR Raw Data'!$B$6:$BE$49,'RevPAR Raw Data'!AA$1,FALSE))/100</f>
        <v>0.10611225823770801</v>
      </c>
      <c r="AE15" s="45">
        <f>(VLOOKUP($A14,'RevPAR Raw Data'!$B$6:$BE$49,'RevPAR Raw Data'!AB$1,FALSE))/100</f>
        <v>0.16733280581218998</v>
      </c>
      <c r="AF15" s="44">
        <f>(VLOOKUP($A14,'RevPAR Raw Data'!$B$6:$BE$49,'RevPAR Raw Data'!AC$1,FALSE))/100</f>
        <v>0.13622583504021399</v>
      </c>
      <c r="AG15" s="46">
        <f>(VLOOKUP($A14,'RevPAR Raw Data'!$B$6:$BE$49,'RevPAR Raw Data'!AE$1,FALSE))/100</f>
        <v>2.1715103674891101E-3</v>
      </c>
    </row>
    <row r="16" spans="1:34" x14ac:dyDescent="0.2">
      <c r="A16" s="93"/>
      <c r="B16" s="47"/>
      <c r="C16" s="53"/>
      <c r="D16" s="53"/>
      <c r="E16" s="53"/>
      <c r="F16" s="53"/>
      <c r="G16" s="54"/>
      <c r="H16" s="53"/>
      <c r="I16" s="53"/>
      <c r="J16" s="54"/>
      <c r="K16" s="48"/>
      <c r="M16" s="75"/>
      <c r="N16" s="76"/>
      <c r="O16" s="76"/>
      <c r="P16" s="76"/>
      <c r="Q16" s="76"/>
      <c r="R16" s="77"/>
      <c r="S16" s="76"/>
      <c r="T16" s="76"/>
      <c r="U16" s="77"/>
      <c r="V16" s="78"/>
      <c r="X16" s="75"/>
      <c r="Y16" s="76"/>
      <c r="Z16" s="76"/>
      <c r="AA16" s="76"/>
      <c r="AB16" s="76"/>
      <c r="AC16" s="77"/>
      <c r="AD16" s="76"/>
      <c r="AE16" s="76"/>
      <c r="AF16" s="77"/>
      <c r="AG16" s="78"/>
    </row>
    <row r="17" spans="1:33" x14ac:dyDescent="0.2">
      <c r="A17" s="70" t="s">
        <v>19</v>
      </c>
      <c r="B17" s="47">
        <f>(VLOOKUP($A17,'Occupancy Raw Data'!$B$8:$BE$51,'Occupancy Raw Data'!G$3,FALSE))/100</f>
        <v>0.31338880037764699</v>
      </c>
      <c r="C17" s="53">
        <f>(VLOOKUP($A17,'Occupancy Raw Data'!$B$8:$BE$51,'Occupancy Raw Data'!H$3,FALSE))/100</f>
        <v>0.43565232784563596</v>
      </c>
      <c r="D17" s="53">
        <f>(VLOOKUP($A17,'Occupancy Raw Data'!$B$8:$BE$51,'Occupancy Raw Data'!I$3,FALSE))/100</f>
        <v>0.49495485926712596</v>
      </c>
      <c r="E17" s="53">
        <f>(VLOOKUP($A17,'Occupancy Raw Data'!$B$8:$BE$51,'Occupancy Raw Data'!J$3,FALSE))/100</f>
        <v>0.51885289431757797</v>
      </c>
      <c r="F17" s="53">
        <f>(VLOOKUP($A17,'Occupancy Raw Data'!$B$8:$BE$51,'Occupancy Raw Data'!K$3,FALSE))/100</f>
        <v>0.48805098247477402</v>
      </c>
      <c r="G17" s="54">
        <f>(VLOOKUP($A17,'Occupancy Raw Data'!$B$8:$BE$51,'Occupancy Raw Data'!L$3,FALSE))/100</f>
        <v>0.45017997285655198</v>
      </c>
      <c r="H17" s="53">
        <f>(VLOOKUP($A17,'Occupancy Raw Data'!$B$8:$BE$51,'Occupancy Raw Data'!N$3,FALSE))/100</f>
        <v>0.49524989673688502</v>
      </c>
      <c r="I17" s="53">
        <f>(VLOOKUP($A17,'Occupancy Raw Data'!$B$8:$BE$51,'Occupancy Raw Data'!O$3,FALSE))/100</f>
        <v>0.51312916740425996</v>
      </c>
      <c r="J17" s="54">
        <f>(VLOOKUP($A17,'Occupancy Raw Data'!$B$8:$BE$51,'Occupancy Raw Data'!P$3,FALSE))/100</f>
        <v>0.50418953207057204</v>
      </c>
      <c r="K17" s="48">
        <f>(VLOOKUP($A17,'Occupancy Raw Data'!$B$8:$BE$51,'Occupancy Raw Data'!R$3,FALSE))/100</f>
        <v>0.46561127548912901</v>
      </c>
      <c r="M17" s="75">
        <f>VLOOKUP($A17,'ADR Raw Data'!$B$6:$BE$49,'ADR Raw Data'!G$1,FALSE)</f>
        <v>121.310450009414</v>
      </c>
      <c r="N17" s="76">
        <f>VLOOKUP($A17,'ADR Raw Data'!$B$6:$BE$49,'ADR Raw Data'!H$1,FALSE)</f>
        <v>127.019842205065</v>
      </c>
      <c r="O17" s="76">
        <f>VLOOKUP($A17,'ADR Raw Data'!$B$6:$BE$49,'ADR Raw Data'!I$1,FALSE)</f>
        <v>130.258897830233</v>
      </c>
      <c r="P17" s="76">
        <f>VLOOKUP($A17,'ADR Raw Data'!$B$6:$BE$49,'ADR Raw Data'!J$1,FALSE)</f>
        <v>130.93670988286101</v>
      </c>
      <c r="Q17" s="76">
        <f>VLOOKUP($A17,'ADR Raw Data'!$B$6:$BE$49,'ADR Raw Data'!K$1,FALSE)</f>
        <v>129.254045460041</v>
      </c>
      <c r="R17" s="77">
        <f>VLOOKUP($A17,'ADR Raw Data'!$B$6:$BE$49,'ADR Raw Data'!L$1,FALSE)</f>
        <v>128.32448041734301</v>
      </c>
      <c r="S17" s="76">
        <f>VLOOKUP($A17,'ADR Raw Data'!$B$6:$BE$49,'ADR Raw Data'!N$1,FALSE)</f>
        <v>124.881794352436</v>
      </c>
      <c r="T17" s="76">
        <f>VLOOKUP($A17,'ADR Raw Data'!$B$6:$BE$49,'ADR Raw Data'!O$1,FALSE)</f>
        <v>123.043169273229</v>
      </c>
      <c r="U17" s="77">
        <f>VLOOKUP($A17,'ADR Raw Data'!$B$6:$BE$49,'ADR Raw Data'!P$1,FALSE)</f>
        <v>123.946181754344</v>
      </c>
      <c r="V17" s="78">
        <f>VLOOKUP($A17,'ADR Raw Data'!$B$6:$BE$49,'ADR Raw Data'!R$1,FALSE)</f>
        <v>126.969891011134</v>
      </c>
      <c r="X17" s="75">
        <f>VLOOKUP($A17,'RevPAR Raw Data'!$B$6:$BE$49,'RevPAR Raw Data'!G$1,FALSE)</f>
        <v>38.017336401723</v>
      </c>
      <c r="Y17" s="76">
        <f>VLOOKUP($A17,'RevPAR Raw Data'!$B$6:$BE$49,'RevPAR Raw Data'!H$1,FALSE)</f>
        <v>55.336489939222197</v>
      </c>
      <c r="Z17" s="76">
        <f>VLOOKUP($A17,'RevPAR Raw Data'!$B$6:$BE$49,'RevPAR Raw Data'!I$1,FALSE)</f>
        <v>64.472274443854303</v>
      </c>
      <c r="AA17" s="76">
        <f>VLOOKUP($A17,'RevPAR Raw Data'!$B$6:$BE$49,'RevPAR Raw Data'!J$1,FALSE)</f>
        <v>67.936890895143605</v>
      </c>
      <c r="AB17" s="76">
        <f>VLOOKUP($A17,'RevPAR Raw Data'!$B$6:$BE$49,'RevPAR Raw Data'!K$1,FALSE)</f>
        <v>63.082563875612202</v>
      </c>
      <c r="AC17" s="77">
        <f>VLOOKUP($A17,'RevPAR Raw Data'!$B$6:$BE$49,'RevPAR Raw Data'!L$1,FALSE)</f>
        <v>57.769111111111101</v>
      </c>
      <c r="AD17" s="76">
        <f>VLOOKUP($A17,'RevPAR Raw Data'!$B$6:$BE$49,'RevPAR Raw Data'!N$1,FALSE)</f>
        <v>61.847695757361102</v>
      </c>
      <c r="AE17" s="76">
        <f>VLOOKUP($A17,'RevPAR Raw Data'!$B$6:$BE$49,'RevPAR Raw Data'!O$1,FALSE)</f>
        <v>63.137039003953497</v>
      </c>
      <c r="AF17" s="77">
        <f>VLOOKUP($A17,'RevPAR Raw Data'!$B$6:$BE$49,'RevPAR Raw Data'!P$1,FALSE)</f>
        <v>62.492367380657299</v>
      </c>
      <c r="AG17" s="78">
        <f>VLOOKUP($A17,'RevPAR Raw Data'!$B$6:$BE$49,'RevPAR Raw Data'!R$1,FALSE)</f>
        <v>59.11861290241</v>
      </c>
    </row>
    <row r="18" spans="1:33" x14ac:dyDescent="0.2">
      <c r="A18" s="55" t="s">
        <v>14</v>
      </c>
      <c r="B18" s="43">
        <f>(VLOOKUP($A17,'Occupancy Raw Data'!$B$8:$BE$51,'Occupancy Raw Data'!T$3,FALSE))/100</f>
        <v>-0.25529281659389702</v>
      </c>
      <c r="C18" s="44">
        <f>(VLOOKUP($A17,'Occupancy Raw Data'!$B$8:$BE$51,'Occupancy Raw Data'!U$3,FALSE))/100</f>
        <v>-0.15472893556873099</v>
      </c>
      <c r="D18" s="44">
        <f>(VLOOKUP($A17,'Occupancy Raw Data'!$B$8:$BE$51,'Occupancy Raw Data'!V$3,FALSE))/100</f>
        <v>-3.9945885156618698E-2</v>
      </c>
      <c r="E18" s="44">
        <f>(VLOOKUP($A17,'Occupancy Raw Data'!$B$8:$BE$51,'Occupancy Raw Data'!W$3,FALSE))/100</f>
        <v>-3.4654519891597502E-3</v>
      </c>
      <c r="F18" s="44">
        <f>(VLOOKUP($A17,'Occupancy Raw Data'!$B$8:$BE$51,'Occupancy Raw Data'!X$3,FALSE))/100</f>
        <v>3.39539673655508E-2</v>
      </c>
      <c r="G18" s="44">
        <f>(VLOOKUP($A17,'Occupancy Raw Data'!$B$8:$BE$51,'Occupancy Raw Data'!Y$3,FALSE))/100</f>
        <v>-7.9179828947725406E-2</v>
      </c>
      <c r="H18" s="45">
        <f>(VLOOKUP($A17,'Occupancy Raw Data'!$B$8:$BE$51,'Occupancy Raw Data'!AA$3,FALSE))/100</f>
        <v>3.4216487415299104E-2</v>
      </c>
      <c r="I18" s="45">
        <f>(VLOOKUP($A17,'Occupancy Raw Data'!$B$8:$BE$51,'Occupancy Raw Data'!AB$3,FALSE))/100</f>
        <v>0.17658736069988401</v>
      </c>
      <c r="J18" s="44">
        <f>(VLOOKUP($A17,'Occupancy Raw Data'!$B$8:$BE$51,'Occupancy Raw Data'!AC$3,FALSE))/100</f>
        <v>0.102076109965224</v>
      </c>
      <c r="K18" s="46">
        <f>(VLOOKUP($A17,'Occupancy Raw Data'!$B$8:$BE$51,'Occupancy Raw Data'!AE$3,FALSE))/100</f>
        <v>-2.9812620566168499E-2</v>
      </c>
      <c r="M18" s="43">
        <f>(VLOOKUP($A17,'ADR Raw Data'!$B$6:$BE$49,'ADR Raw Data'!T$1,FALSE))/100</f>
        <v>2.1126639239215001E-2</v>
      </c>
      <c r="N18" s="44">
        <f>(VLOOKUP($A17,'ADR Raw Data'!$B$6:$BE$49,'ADR Raw Data'!U$1,FALSE))/100</f>
        <v>-2.13699297020141E-3</v>
      </c>
      <c r="O18" s="44">
        <f>(VLOOKUP($A17,'ADR Raw Data'!$B$6:$BE$49,'ADR Raw Data'!V$1,FALSE))/100</f>
        <v>1.1717044978705E-2</v>
      </c>
      <c r="P18" s="44">
        <f>(VLOOKUP($A17,'ADR Raw Data'!$B$6:$BE$49,'ADR Raw Data'!W$1,FALSE))/100</f>
        <v>2.1226895957995699E-2</v>
      </c>
      <c r="Q18" s="44">
        <f>(VLOOKUP($A17,'ADR Raw Data'!$B$6:$BE$49,'ADR Raw Data'!X$1,FALSE))/100</f>
        <v>4.5490146991747402E-2</v>
      </c>
      <c r="R18" s="44">
        <f>(VLOOKUP($A17,'ADR Raw Data'!$B$6:$BE$49,'ADR Raw Data'!Y$1,FALSE))/100</f>
        <v>2.1470395799727104E-2</v>
      </c>
      <c r="S18" s="45">
        <f>(VLOOKUP($A17,'ADR Raw Data'!$B$6:$BE$49,'ADR Raw Data'!AA$1,FALSE))/100</f>
        <v>5.9021750124274998E-2</v>
      </c>
      <c r="T18" s="45">
        <f>(VLOOKUP($A17,'ADR Raw Data'!$B$6:$BE$49,'ADR Raw Data'!AB$1,FALSE))/100</f>
        <v>4.8698126012579494E-2</v>
      </c>
      <c r="U18" s="44">
        <f>(VLOOKUP($A17,'ADR Raw Data'!$B$6:$BE$49,'ADR Raw Data'!AC$1,FALSE))/100</f>
        <v>5.3610404728367506E-2</v>
      </c>
      <c r="V18" s="46">
        <f>(VLOOKUP($A17,'ADR Raw Data'!$B$6:$BE$49,'ADR Raw Data'!AE$1,FALSE))/100</f>
        <v>2.8498851625225398E-2</v>
      </c>
      <c r="X18" s="43">
        <f>(VLOOKUP($A17,'RevPAR Raw Data'!$B$6:$BE$49,'RevPAR Raw Data'!T$1,FALSE))/100</f>
        <v>-0.239559656591224</v>
      </c>
      <c r="Y18" s="44">
        <f>(VLOOKUP($A17,'RevPAR Raw Data'!$B$6:$BE$49,'RevPAR Raw Data'!U$1,FALSE))/100</f>
        <v>-0.15653527389133498</v>
      </c>
      <c r="Z18" s="44">
        <f>(VLOOKUP($A17,'RevPAR Raw Data'!$B$6:$BE$49,'RevPAR Raw Data'!V$1,FALSE))/100</f>
        <v>-2.8696887911007999E-2</v>
      </c>
      <c r="AA18" s="44">
        <f>(VLOOKUP($A17,'RevPAR Raw Data'!$B$6:$BE$49,'RevPAR Raw Data'!W$1,FALSE))/100</f>
        <v>1.7687883180014602E-2</v>
      </c>
      <c r="AB18" s="44">
        <f>(VLOOKUP($A17,'RevPAR Raw Data'!$B$6:$BE$49,'RevPAR Raw Data'!X$1,FALSE))/100</f>
        <v>8.0988685323710202E-2</v>
      </c>
      <c r="AC18" s="44">
        <f>(VLOOKUP($A17,'RevPAR Raw Data'!$B$6:$BE$49,'RevPAR Raw Data'!Y$1,FALSE))/100</f>
        <v>-5.9409455414860597E-2</v>
      </c>
      <c r="AD18" s="45">
        <f>(VLOOKUP($A17,'RevPAR Raw Data'!$B$6:$BE$49,'RevPAR Raw Data'!AA$1,FALSE))/100</f>
        <v>9.5257754509930306E-2</v>
      </c>
      <c r="AE18" s="45">
        <f>(VLOOKUP($A17,'RevPAR Raw Data'!$B$6:$BE$49,'RevPAR Raw Data'!AB$1,FALSE))/100</f>
        <v>0.23388496025605501</v>
      </c>
      <c r="AF18" s="44">
        <f>(VLOOKUP($A17,'RevPAR Raw Data'!$B$6:$BE$49,'RevPAR Raw Data'!AC$1,FALSE))/100</f>
        <v>0.161158856261925</v>
      </c>
      <c r="AG18" s="46">
        <f>(VLOOKUP($A17,'RevPAR Raw Data'!$B$6:$BE$49,'RevPAR Raw Data'!AE$1,FALSE))/100</f>
        <v>-2.16339439101747E-3</v>
      </c>
    </row>
    <row r="19" spans="1:33" x14ac:dyDescent="0.2">
      <c r="A19" s="93"/>
      <c r="B19" s="71"/>
      <c r="C19" s="72"/>
      <c r="D19" s="72"/>
      <c r="E19" s="72"/>
      <c r="F19" s="72"/>
      <c r="G19" s="73"/>
      <c r="H19" s="53"/>
      <c r="I19" s="53"/>
      <c r="J19" s="73"/>
      <c r="K19" s="74"/>
      <c r="M19" s="75"/>
      <c r="N19" s="76"/>
      <c r="O19" s="76"/>
      <c r="P19" s="76"/>
      <c r="Q19" s="76"/>
      <c r="R19" s="77"/>
      <c r="S19" s="76"/>
      <c r="T19" s="76"/>
      <c r="U19" s="77"/>
      <c r="V19" s="78"/>
      <c r="X19" s="75"/>
      <c r="Y19" s="76"/>
      <c r="Z19" s="76"/>
      <c r="AA19" s="76"/>
      <c r="AB19" s="76"/>
      <c r="AC19" s="77"/>
      <c r="AD19" s="76"/>
      <c r="AE19" s="76"/>
      <c r="AF19" s="77"/>
      <c r="AG19" s="78"/>
    </row>
    <row r="20" spans="1:33" x14ac:dyDescent="0.2">
      <c r="A20" s="70" t="s">
        <v>20</v>
      </c>
      <c r="B20" s="47">
        <f>(VLOOKUP($A20,'Occupancy Raw Data'!$B$8:$BE$51,'Occupancy Raw Data'!G$3,FALSE))/100</f>
        <v>0.32212264380692601</v>
      </c>
      <c r="C20" s="53">
        <f>(VLOOKUP($A20,'Occupancy Raw Data'!$B$8:$BE$51,'Occupancy Raw Data'!H$3,FALSE))/100</f>
        <v>0.44820028249963401</v>
      </c>
      <c r="D20" s="53">
        <f>(VLOOKUP($A20,'Occupancy Raw Data'!$B$8:$BE$51,'Occupancy Raw Data'!I$3,FALSE))/100</f>
        <v>0.484048512006234</v>
      </c>
      <c r="E20" s="53">
        <f>(VLOOKUP($A20,'Occupancy Raw Data'!$B$8:$BE$51,'Occupancy Raw Data'!J$3,FALSE))/100</f>
        <v>0.497954312990112</v>
      </c>
      <c r="F20" s="53">
        <f>(VLOOKUP($A20,'Occupancy Raw Data'!$B$8:$BE$51,'Occupancy Raw Data'!K$3,FALSE))/100</f>
        <v>0.47467244654425</v>
      </c>
      <c r="G20" s="54">
        <f>(VLOOKUP($A20,'Occupancy Raw Data'!$B$8:$BE$51,'Occupancy Raw Data'!L$3,FALSE))/100</f>
        <v>0.44539963956943096</v>
      </c>
      <c r="H20" s="53">
        <f>(VLOOKUP($A20,'Occupancy Raw Data'!$B$8:$BE$51,'Occupancy Raw Data'!N$3,FALSE))/100</f>
        <v>0.46444401149481201</v>
      </c>
      <c r="I20" s="53">
        <f>(VLOOKUP($A20,'Occupancy Raw Data'!$B$8:$BE$51,'Occupancy Raw Data'!O$3,FALSE))/100</f>
        <v>0.47306512103648102</v>
      </c>
      <c r="J20" s="54">
        <f>(VLOOKUP($A20,'Occupancy Raw Data'!$B$8:$BE$51,'Occupancy Raw Data'!P$3,FALSE))/100</f>
        <v>0.46875456626564699</v>
      </c>
      <c r="K20" s="48">
        <f>(VLOOKUP($A20,'Occupancy Raw Data'!$B$8:$BE$51,'Occupancy Raw Data'!R$3,FALSE))/100</f>
        <v>0.45207247576835002</v>
      </c>
      <c r="M20" s="75">
        <f>VLOOKUP($A20,'ADR Raw Data'!$B$6:$BE$49,'ADR Raw Data'!G$1,FALSE)</f>
        <v>99.471652680123896</v>
      </c>
      <c r="N20" s="76">
        <f>VLOOKUP($A20,'ADR Raw Data'!$B$6:$BE$49,'ADR Raw Data'!H$1,FALSE)</f>
        <v>103.901730602043</v>
      </c>
      <c r="O20" s="76">
        <f>VLOOKUP($A20,'ADR Raw Data'!$B$6:$BE$49,'ADR Raw Data'!I$1,FALSE)</f>
        <v>104.72979271483101</v>
      </c>
      <c r="P20" s="76">
        <f>VLOOKUP($A20,'ADR Raw Data'!$B$6:$BE$49,'ADR Raw Data'!J$1,FALSE)</f>
        <v>104.890580036191</v>
      </c>
      <c r="Q20" s="76">
        <f>VLOOKUP($A20,'ADR Raw Data'!$B$6:$BE$49,'ADR Raw Data'!K$1,FALSE)</f>
        <v>105.35641270329801</v>
      </c>
      <c r="R20" s="77">
        <f>VLOOKUP($A20,'ADR Raw Data'!$B$6:$BE$49,'ADR Raw Data'!L$1,FALSE)</f>
        <v>103.97209131171699</v>
      </c>
      <c r="S20" s="76">
        <f>VLOOKUP($A20,'ADR Raw Data'!$B$6:$BE$49,'ADR Raw Data'!N$1,FALSE)</f>
        <v>109.68605474280299</v>
      </c>
      <c r="T20" s="76">
        <f>VLOOKUP($A20,'ADR Raw Data'!$B$6:$BE$49,'ADR Raw Data'!O$1,FALSE)</f>
        <v>107.250166795366</v>
      </c>
      <c r="U20" s="77">
        <f>VLOOKUP($A20,'ADR Raw Data'!$B$6:$BE$49,'ADR Raw Data'!P$1,FALSE)</f>
        <v>108.45691084788</v>
      </c>
      <c r="V20" s="78">
        <f>VLOOKUP($A20,'ADR Raw Data'!$B$6:$BE$49,'ADR Raw Data'!R$1,FALSE)</f>
        <v>105.300752880153</v>
      </c>
      <c r="X20" s="75">
        <f>VLOOKUP($A20,'RevPAR Raw Data'!$B$6:$BE$49,'RevPAR Raw Data'!G$1,FALSE)</f>
        <v>32.042071745165799</v>
      </c>
      <c r="Y20" s="76">
        <f>VLOOKUP($A20,'RevPAR Raw Data'!$B$6:$BE$49,'RevPAR Raw Data'!H$1,FALSE)</f>
        <v>46.568785008036599</v>
      </c>
      <c r="Z20" s="76">
        <f>VLOOKUP($A20,'RevPAR Raw Data'!$B$6:$BE$49,'RevPAR Raw Data'!I$1,FALSE)</f>
        <v>50.6943003263357</v>
      </c>
      <c r="AA20" s="76">
        <f>VLOOKUP($A20,'RevPAR Raw Data'!$B$6:$BE$49,'RevPAR Raw Data'!J$1,FALSE)</f>
        <v>52.230716721055899</v>
      </c>
      <c r="AB20" s="76">
        <f>VLOOKUP($A20,'RevPAR Raw Data'!$B$6:$BE$49,'RevPAR Raw Data'!K$1,FALSE)</f>
        <v>50.009786177000599</v>
      </c>
      <c r="AC20" s="77">
        <f>VLOOKUP($A20,'RevPAR Raw Data'!$B$6:$BE$49,'RevPAR Raw Data'!L$1,FALSE)</f>
        <v>46.309131995518896</v>
      </c>
      <c r="AD20" s="76">
        <f>VLOOKUP($A20,'RevPAR Raw Data'!$B$6:$BE$49,'RevPAR Raw Data'!N$1,FALSE)</f>
        <v>50.943031269787099</v>
      </c>
      <c r="AE20" s="76">
        <f>VLOOKUP($A20,'RevPAR Raw Data'!$B$6:$BE$49,'RevPAR Raw Data'!O$1,FALSE)</f>
        <v>50.736313136233001</v>
      </c>
      <c r="AF20" s="77">
        <f>VLOOKUP($A20,'RevPAR Raw Data'!$B$6:$BE$49,'RevPAR Raw Data'!P$1,FALSE)</f>
        <v>50.839672203009997</v>
      </c>
      <c r="AG20" s="78">
        <f>VLOOKUP($A20,'RevPAR Raw Data'!$B$6:$BE$49,'RevPAR Raw Data'!R$1,FALSE)</f>
        <v>47.6035720548021</v>
      </c>
    </row>
    <row r="21" spans="1:33" x14ac:dyDescent="0.2">
      <c r="A21" s="55" t="s">
        <v>14</v>
      </c>
      <c r="B21" s="43">
        <f>(VLOOKUP($A20,'Occupancy Raw Data'!$B$8:$BE$51,'Occupancy Raw Data'!T$3,FALSE))/100</f>
        <v>-0.20646277197740401</v>
      </c>
      <c r="C21" s="44">
        <f>(VLOOKUP($A20,'Occupancy Raw Data'!$B$8:$BE$51,'Occupancy Raw Data'!U$3,FALSE))/100</f>
        <v>-3.1020607453550203E-2</v>
      </c>
      <c r="D21" s="44">
        <f>(VLOOKUP($A20,'Occupancy Raw Data'!$B$8:$BE$51,'Occupancy Raw Data'!V$3,FALSE))/100</f>
        <v>1.8578322721570201E-2</v>
      </c>
      <c r="E21" s="44">
        <f>(VLOOKUP($A20,'Occupancy Raw Data'!$B$8:$BE$51,'Occupancy Raw Data'!W$3,FALSE))/100</f>
        <v>1.87407552107791E-2</v>
      </c>
      <c r="F21" s="44">
        <f>(VLOOKUP($A20,'Occupancy Raw Data'!$B$8:$BE$51,'Occupancy Raw Data'!X$3,FALSE))/100</f>
        <v>5.7064285894225304E-2</v>
      </c>
      <c r="G21" s="44">
        <f>(VLOOKUP($A20,'Occupancy Raw Data'!$B$8:$BE$51,'Occupancy Raw Data'!Y$3,FALSE))/100</f>
        <v>-2.3906966316188001E-2</v>
      </c>
      <c r="H21" s="45">
        <f>(VLOOKUP($A20,'Occupancy Raw Data'!$B$8:$BE$51,'Occupancy Raw Data'!AA$3,FALSE))/100</f>
        <v>7.4174291972192399E-2</v>
      </c>
      <c r="I21" s="45">
        <f>(VLOOKUP($A20,'Occupancy Raw Data'!$B$8:$BE$51,'Occupancy Raw Data'!AB$3,FALSE))/100</f>
        <v>0.16882297971132001</v>
      </c>
      <c r="J21" s="44">
        <f>(VLOOKUP($A20,'Occupancy Raw Data'!$B$8:$BE$51,'Occupancy Raw Data'!AC$3,FALSE))/100</f>
        <v>0.119936247914191</v>
      </c>
      <c r="K21" s="46">
        <f>(VLOOKUP($A20,'Occupancy Raw Data'!$B$8:$BE$51,'Occupancy Raw Data'!AE$3,FALSE))/100</f>
        <v>1.47034621285532E-2</v>
      </c>
      <c r="M21" s="43">
        <f>(VLOOKUP($A20,'ADR Raw Data'!$B$6:$BE$49,'ADR Raw Data'!T$1,FALSE))/100</f>
        <v>-1.84369702911627E-3</v>
      </c>
      <c r="N21" s="44">
        <f>(VLOOKUP($A20,'ADR Raw Data'!$B$6:$BE$49,'ADR Raw Data'!U$1,FALSE))/100</f>
        <v>-1.29821701431452E-2</v>
      </c>
      <c r="O21" s="44">
        <f>(VLOOKUP($A20,'ADR Raw Data'!$B$6:$BE$49,'ADR Raw Data'!V$1,FALSE))/100</f>
        <v>-7.2282203676122606E-3</v>
      </c>
      <c r="P21" s="44">
        <f>(VLOOKUP($A20,'ADR Raw Data'!$B$6:$BE$49,'ADR Raw Data'!W$1,FALSE))/100</f>
        <v>8.6420742822088704E-3</v>
      </c>
      <c r="Q21" s="44">
        <f>(VLOOKUP($A20,'ADR Raw Data'!$B$6:$BE$49,'ADR Raw Data'!X$1,FALSE))/100</f>
        <v>2.18660133056841E-2</v>
      </c>
      <c r="R21" s="44">
        <f>(VLOOKUP($A20,'ADR Raw Data'!$B$6:$BE$49,'ADR Raw Data'!Y$1,FALSE))/100</f>
        <v>3.43190852585318E-3</v>
      </c>
      <c r="S21" s="45">
        <f>(VLOOKUP($A20,'ADR Raw Data'!$B$6:$BE$49,'ADR Raw Data'!AA$1,FALSE))/100</f>
        <v>4.7417135776780805E-2</v>
      </c>
      <c r="T21" s="45">
        <f>(VLOOKUP($A20,'ADR Raw Data'!$B$6:$BE$49,'ADR Raw Data'!AB$1,FALSE))/100</f>
        <v>4.6047303281655599E-2</v>
      </c>
      <c r="U21" s="44">
        <f>(VLOOKUP($A20,'ADR Raw Data'!$B$6:$BE$49,'ADR Raw Data'!AC$1,FALSE))/100</f>
        <v>4.6266122886481902E-2</v>
      </c>
      <c r="V21" s="46">
        <f>(VLOOKUP($A20,'ADR Raw Data'!$B$6:$BE$49,'ADR Raw Data'!AE$1,FALSE))/100</f>
        <v>1.6137824562231399E-2</v>
      </c>
      <c r="X21" s="43">
        <f>(VLOOKUP($A20,'RevPAR Raw Data'!$B$6:$BE$49,'RevPAR Raw Data'!T$1,FALSE))/100</f>
        <v>-0.20792581420720299</v>
      </c>
      <c r="Y21" s="44">
        <f>(VLOOKUP($A20,'RevPAR Raw Data'!$B$6:$BE$49,'RevPAR Raw Data'!U$1,FALSE))/100</f>
        <v>-4.3600062792789801E-2</v>
      </c>
      <c r="Z21" s="44">
        <f>(VLOOKUP($A20,'RevPAR Raw Data'!$B$6:$BE$49,'RevPAR Raw Data'!V$1,FALSE))/100</f>
        <v>1.1215814143265801E-2</v>
      </c>
      <c r="AA21" s="44">
        <f>(VLOOKUP($A20,'RevPAR Raw Data'!$B$6:$BE$49,'RevPAR Raw Data'!W$1,FALSE))/100</f>
        <v>2.75447884916242E-2</v>
      </c>
      <c r="AB21" s="44">
        <f>(VLOOKUP($A20,'RevPAR Raw Data'!$B$6:$BE$49,'RevPAR Raw Data'!X$1,FALSE))/100</f>
        <v>8.0178067634551903E-2</v>
      </c>
      <c r="AC21" s="44">
        <f>(VLOOKUP($A20,'RevPAR Raw Data'!$B$6:$BE$49,'RevPAR Raw Data'!Y$1,FALSE))/100</f>
        <v>-2.0557104311862702E-2</v>
      </c>
      <c r="AD21" s="45">
        <f>(VLOOKUP($A20,'RevPAR Raw Data'!$B$6:$BE$49,'RevPAR Raw Data'!AA$1,FALSE))/100</f>
        <v>0.125108560222565</v>
      </c>
      <c r="AE21" s="45">
        <f>(VLOOKUP($A20,'RevPAR Raw Data'!$B$6:$BE$49,'RevPAR Raw Data'!AB$1,FALSE))/100</f>
        <v>0.222644125940656</v>
      </c>
      <c r="AF21" s="44">
        <f>(VLOOKUP($A20,'RevPAR Raw Data'!$B$6:$BE$49,'RevPAR Raw Data'!AC$1,FALSE))/100</f>
        <v>0.17175135598521499</v>
      </c>
      <c r="AG21" s="46">
        <f>(VLOOKUP($A20,'RevPAR Raw Data'!$B$6:$BE$49,'RevPAR Raw Data'!AE$1,FALSE))/100</f>
        <v>3.1078568583072702E-2</v>
      </c>
    </row>
    <row r="22" spans="1:33" x14ac:dyDescent="0.2">
      <c r="A22" s="93"/>
      <c r="B22" s="71"/>
      <c r="C22" s="72"/>
      <c r="D22" s="72"/>
      <c r="E22" s="72"/>
      <c r="F22" s="72"/>
      <c r="G22" s="73"/>
      <c r="H22" s="53"/>
      <c r="I22" s="53"/>
      <c r="J22" s="73"/>
      <c r="K22" s="74"/>
      <c r="M22" s="75"/>
      <c r="N22" s="76"/>
      <c r="O22" s="76"/>
      <c r="P22" s="76"/>
      <c r="Q22" s="76"/>
      <c r="R22" s="77"/>
      <c r="S22" s="76"/>
      <c r="T22" s="76"/>
      <c r="U22" s="77"/>
      <c r="V22" s="78"/>
      <c r="X22" s="75"/>
      <c r="Y22" s="76"/>
      <c r="Z22" s="76"/>
      <c r="AA22" s="76"/>
      <c r="AB22" s="76"/>
      <c r="AC22" s="77"/>
      <c r="AD22" s="76"/>
      <c r="AE22" s="76"/>
      <c r="AF22" s="77"/>
      <c r="AG22" s="78"/>
    </row>
    <row r="23" spans="1:33" x14ac:dyDescent="0.2">
      <c r="A23" s="70" t="s">
        <v>21</v>
      </c>
      <c r="B23" s="47">
        <f>(VLOOKUP($A23,'Occupancy Raw Data'!$B$8:$BE$51,'Occupancy Raw Data'!G$3,FALSE))/100</f>
        <v>0.38233018056749701</v>
      </c>
      <c r="C23" s="53">
        <f>(VLOOKUP($A23,'Occupancy Raw Data'!$B$8:$BE$51,'Occupancy Raw Data'!H$3,FALSE))/100</f>
        <v>0.46539122957867496</v>
      </c>
      <c r="D23" s="53">
        <f>(VLOOKUP($A23,'Occupancy Raw Data'!$B$8:$BE$51,'Occupancy Raw Data'!I$3,FALSE))/100</f>
        <v>0.47601031814273398</v>
      </c>
      <c r="E23" s="53">
        <f>(VLOOKUP($A23,'Occupancy Raw Data'!$B$8:$BE$51,'Occupancy Raw Data'!J$3,FALSE))/100</f>
        <v>0.48185726569217502</v>
      </c>
      <c r="F23" s="53">
        <f>(VLOOKUP($A23,'Occupancy Raw Data'!$B$8:$BE$51,'Occupancy Raw Data'!K$3,FALSE))/100</f>
        <v>0.46203783319002495</v>
      </c>
      <c r="G23" s="54">
        <f>(VLOOKUP($A23,'Occupancy Raw Data'!$B$8:$BE$51,'Occupancy Raw Data'!L$3,FALSE))/100</f>
        <v>0.45352536543422095</v>
      </c>
      <c r="H23" s="53">
        <f>(VLOOKUP($A23,'Occupancy Raw Data'!$B$8:$BE$51,'Occupancy Raw Data'!N$3,FALSE))/100</f>
        <v>0.46513327601031795</v>
      </c>
      <c r="I23" s="53">
        <f>(VLOOKUP($A23,'Occupancy Raw Data'!$B$8:$BE$51,'Occupancy Raw Data'!O$3,FALSE))/100</f>
        <v>0.46573516766981904</v>
      </c>
      <c r="J23" s="54">
        <f>(VLOOKUP($A23,'Occupancy Raw Data'!$B$8:$BE$51,'Occupancy Raw Data'!P$3,FALSE))/100</f>
        <v>0.465434221840068</v>
      </c>
      <c r="K23" s="48">
        <f>(VLOOKUP($A23,'Occupancy Raw Data'!$B$8:$BE$51,'Occupancy Raw Data'!R$3,FALSE))/100</f>
        <v>0.45692789583589205</v>
      </c>
      <c r="M23" s="75">
        <f>VLOOKUP($A23,'ADR Raw Data'!$B$6:$BE$49,'ADR Raw Data'!G$1,FALSE)</f>
        <v>75.095173732148794</v>
      </c>
      <c r="N23" s="76">
        <f>VLOOKUP($A23,'ADR Raw Data'!$B$6:$BE$49,'ADR Raw Data'!H$1,FALSE)</f>
        <v>78.010421247113101</v>
      </c>
      <c r="O23" s="76">
        <f>VLOOKUP($A23,'ADR Raw Data'!$B$6:$BE$49,'ADR Raw Data'!I$1,FALSE)</f>
        <v>79.083417630057795</v>
      </c>
      <c r="P23" s="76">
        <f>VLOOKUP($A23,'ADR Raw Data'!$B$6:$BE$49,'ADR Raw Data'!J$1,FALSE)</f>
        <v>78.559521770164096</v>
      </c>
      <c r="Q23" s="76">
        <f>VLOOKUP($A23,'ADR Raw Data'!$B$6:$BE$49,'ADR Raw Data'!K$1,FALSE)</f>
        <v>77.861140783474397</v>
      </c>
      <c r="R23" s="77">
        <f>VLOOKUP($A23,'ADR Raw Data'!$B$6:$BE$49,'ADR Raw Data'!L$1,FALSE)</f>
        <v>77.830402692198305</v>
      </c>
      <c r="S23" s="76">
        <f>VLOOKUP($A23,'ADR Raw Data'!$B$6:$BE$49,'ADR Raw Data'!N$1,FALSE)</f>
        <v>80.153262778445296</v>
      </c>
      <c r="T23" s="76">
        <f>VLOOKUP($A23,'ADR Raw Data'!$B$6:$BE$49,'ADR Raw Data'!O$1,FALSE)</f>
        <v>79.755075233084</v>
      </c>
      <c r="U23" s="77">
        <f>VLOOKUP($A23,'ADR Raw Data'!$B$6:$BE$49,'ADR Raw Data'!P$1,FALSE)</f>
        <v>79.954040273415799</v>
      </c>
      <c r="V23" s="78">
        <f>VLOOKUP($A23,'ADR Raw Data'!$B$6:$BE$49,'ADR Raw Data'!R$1,FALSE)</f>
        <v>78.448451819293695</v>
      </c>
      <c r="X23" s="75">
        <f>VLOOKUP($A23,'RevPAR Raw Data'!$B$6:$BE$49,'RevPAR Raw Data'!G$1,FALSE)</f>
        <v>28.7111513327601</v>
      </c>
      <c r="Y23" s="76">
        <f>VLOOKUP($A23,'RevPAR Raw Data'!$B$6:$BE$49,'RevPAR Raw Data'!H$1,FALSE)</f>
        <v>36.305365864144399</v>
      </c>
      <c r="Z23" s="76">
        <f>VLOOKUP($A23,'RevPAR Raw Data'!$B$6:$BE$49,'RevPAR Raw Data'!I$1,FALSE)</f>
        <v>37.644522785898502</v>
      </c>
      <c r="AA23" s="76">
        <f>VLOOKUP($A23,'RevPAR Raw Data'!$B$6:$BE$49,'RevPAR Raw Data'!J$1,FALSE)</f>
        <v>37.854476354256199</v>
      </c>
      <c r="AB23" s="76">
        <f>VLOOKUP($A23,'RevPAR Raw Data'!$B$6:$BE$49,'RevPAR Raw Data'!K$1,FALSE)</f>
        <v>35.974792777300003</v>
      </c>
      <c r="AC23" s="77">
        <f>VLOOKUP($A23,'RevPAR Raw Data'!$B$6:$BE$49,'RevPAR Raw Data'!L$1,FALSE)</f>
        <v>35.298061822871801</v>
      </c>
      <c r="AD23" s="76">
        <f>VLOOKUP($A23,'RevPAR Raw Data'!$B$6:$BE$49,'RevPAR Raw Data'!N$1,FALSE)</f>
        <v>37.281949699054103</v>
      </c>
      <c r="AE23" s="76">
        <f>VLOOKUP($A23,'RevPAR Raw Data'!$B$6:$BE$49,'RevPAR Raw Data'!O$1,FALSE)</f>
        <v>37.144743336199397</v>
      </c>
      <c r="AF23" s="77">
        <f>VLOOKUP($A23,'RevPAR Raw Data'!$B$6:$BE$49,'RevPAR Raw Data'!P$1,FALSE)</f>
        <v>37.213346517626803</v>
      </c>
      <c r="AG23" s="78">
        <f>VLOOKUP($A23,'RevPAR Raw Data'!$B$6:$BE$49,'RevPAR Raw Data'!R$1,FALSE)</f>
        <v>35.845286021373198</v>
      </c>
    </row>
    <row r="24" spans="1:33" x14ac:dyDescent="0.2">
      <c r="A24" s="55" t="s">
        <v>14</v>
      </c>
      <c r="B24" s="43">
        <f>(VLOOKUP($A23,'Occupancy Raw Data'!$B$8:$BE$51,'Occupancy Raw Data'!T$3,FALSE))/100</f>
        <v>-0.14479368870897699</v>
      </c>
      <c r="C24" s="44">
        <f>(VLOOKUP($A23,'Occupancy Raw Data'!$B$8:$BE$51,'Occupancy Raw Data'!U$3,FALSE))/100</f>
        <v>-2.6115456028362696E-2</v>
      </c>
      <c r="D24" s="44">
        <f>(VLOOKUP($A23,'Occupancy Raw Data'!$B$8:$BE$51,'Occupancy Raw Data'!V$3,FALSE))/100</f>
        <v>1.3556553903137599E-3</v>
      </c>
      <c r="E24" s="44">
        <f>(VLOOKUP($A23,'Occupancy Raw Data'!$B$8:$BE$51,'Occupancy Raw Data'!W$3,FALSE))/100</f>
        <v>-2.5102403850785403E-2</v>
      </c>
      <c r="F24" s="44">
        <f>(VLOOKUP($A23,'Occupancy Raw Data'!$B$8:$BE$51,'Occupancy Raw Data'!X$3,FALSE))/100</f>
        <v>-2.12506453242103E-2</v>
      </c>
      <c r="G24" s="44">
        <f>(VLOOKUP($A23,'Occupancy Raw Data'!$B$8:$BE$51,'Occupancy Raw Data'!Y$3,FALSE))/100</f>
        <v>-4.1834177710885302E-2</v>
      </c>
      <c r="H24" s="45">
        <f>(VLOOKUP($A23,'Occupancy Raw Data'!$B$8:$BE$51,'Occupancy Raw Data'!AA$3,FALSE))/100</f>
        <v>3.6448675845927696E-2</v>
      </c>
      <c r="I24" s="45">
        <f>(VLOOKUP($A23,'Occupancy Raw Data'!$B$8:$BE$51,'Occupancy Raw Data'!AB$3,FALSE))/100</f>
        <v>9.8918621797303902E-2</v>
      </c>
      <c r="J24" s="44">
        <f>(VLOOKUP($A23,'Occupancy Raw Data'!$B$8:$BE$51,'Occupancy Raw Data'!AC$3,FALSE))/100</f>
        <v>6.6790052334752201E-2</v>
      </c>
      <c r="K24" s="46">
        <f>(VLOOKUP($A23,'Occupancy Raw Data'!$B$8:$BE$51,'Occupancy Raw Data'!AE$3,FALSE))/100</f>
        <v>-1.2572753823798199E-2</v>
      </c>
      <c r="M24" s="43">
        <f>(VLOOKUP($A23,'ADR Raw Data'!$B$6:$BE$49,'ADR Raw Data'!T$1,FALSE))/100</f>
        <v>-3.8981516910022503E-2</v>
      </c>
      <c r="N24" s="44">
        <f>(VLOOKUP($A23,'ADR Raw Data'!$B$6:$BE$49,'ADR Raw Data'!U$1,FALSE))/100</f>
        <v>-1.65763540316625E-2</v>
      </c>
      <c r="O24" s="44">
        <f>(VLOOKUP($A23,'ADR Raw Data'!$B$6:$BE$49,'ADR Raw Data'!V$1,FALSE))/100</f>
        <v>1.1355335590206701E-2</v>
      </c>
      <c r="P24" s="44">
        <f>(VLOOKUP($A23,'ADR Raw Data'!$B$6:$BE$49,'ADR Raw Data'!W$1,FALSE))/100</f>
        <v>-4.5707128881920204E-4</v>
      </c>
      <c r="Q24" s="44">
        <f>(VLOOKUP($A23,'ADR Raw Data'!$B$6:$BE$49,'ADR Raw Data'!X$1,FALSE))/100</f>
        <v>1.18513533019207E-3</v>
      </c>
      <c r="R24" s="44">
        <f>(VLOOKUP($A23,'ADR Raw Data'!$B$6:$BE$49,'ADR Raw Data'!Y$1,FALSE))/100</f>
        <v>-7.4150923464271897E-3</v>
      </c>
      <c r="S24" s="45">
        <f>(VLOOKUP($A23,'ADR Raw Data'!$B$6:$BE$49,'ADR Raw Data'!AA$1,FALSE))/100</f>
        <v>3.5206585837239601E-3</v>
      </c>
      <c r="T24" s="45">
        <f>(VLOOKUP($A23,'ADR Raw Data'!$B$6:$BE$49,'ADR Raw Data'!AB$1,FALSE))/100</f>
        <v>1.09547174121742E-2</v>
      </c>
      <c r="U24" s="44">
        <f>(VLOOKUP($A23,'ADR Raw Data'!$B$6:$BE$49,'ADR Raw Data'!AC$1,FALSE))/100</f>
        <v>7.0350368176320295E-3</v>
      </c>
      <c r="V24" s="46">
        <f>(VLOOKUP($A23,'ADR Raw Data'!$B$6:$BE$49,'ADR Raw Data'!AE$1,FALSE))/100</f>
        <v>-2.9025234238105402E-3</v>
      </c>
      <c r="X24" s="43">
        <f>(VLOOKUP($A23,'RevPAR Raw Data'!$B$6:$BE$49,'RevPAR Raw Data'!T$1,FALSE))/100</f>
        <v>-0.178130927994126</v>
      </c>
      <c r="Y24" s="44">
        <f>(VLOOKUP($A23,'RevPAR Raw Data'!$B$6:$BE$49,'RevPAR Raw Data'!U$1,FALSE))/100</f>
        <v>-4.2258911015200899E-2</v>
      </c>
      <c r="Z24" s="44">
        <f>(VLOOKUP($A23,'RevPAR Raw Data'!$B$6:$BE$49,'RevPAR Raw Data'!V$1,FALSE))/100</f>
        <v>1.2726384902422202E-2</v>
      </c>
      <c r="AA24" s="44">
        <f>(VLOOKUP($A23,'RevPAR Raw Data'!$B$6:$BE$49,'RevPAR Raw Data'!W$1,FALSE))/100</f>
        <v>-2.5548001551524001E-2</v>
      </c>
      <c r="AB24" s="44">
        <f>(VLOOKUP($A23,'RevPAR Raw Data'!$B$6:$BE$49,'RevPAR Raw Data'!X$1,FALSE))/100</f>
        <v>-2.0090694884581303E-2</v>
      </c>
      <c r="AC24" s="44">
        <f>(VLOOKUP($A23,'RevPAR Raw Data'!$B$6:$BE$49,'RevPAR Raw Data'!Y$1,FALSE))/100</f>
        <v>-4.8939065766349404E-2</v>
      </c>
      <c r="AD24" s="45">
        <f>(VLOOKUP($A23,'RevPAR Raw Data'!$B$6:$BE$49,'RevPAR Raw Data'!AA$1,FALSE))/100</f>
        <v>4.0097657773134003E-2</v>
      </c>
      <c r="AE24" s="45">
        <f>(VLOOKUP($A23,'RevPAR Raw Data'!$B$6:$BE$49,'RevPAR Raw Data'!AB$1,FALSE))/100</f>
        <v>0.110956964758069</v>
      </c>
      <c r="AF24" s="44">
        <f>(VLOOKUP($A23,'RevPAR Raw Data'!$B$6:$BE$49,'RevPAR Raw Data'!AC$1,FALSE))/100</f>
        <v>7.4294959629610705E-2</v>
      </c>
      <c r="AG24" s="46">
        <f>(VLOOKUP($A23,'RevPAR Raw Data'!$B$6:$BE$49,'RevPAR Raw Data'!AE$1,FALSE))/100</f>
        <v>-1.54387845351334E-2</v>
      </c>
    </row>
    <row r="25" spans="1:33" x14ac:dyDescent="0.2">
      <c r="A25" s="93"/>
      <c r="B25" s="71"/>
      <c r="C25" s="72"/>
      <c r="D25" s="72"/>
      <c r="E25" s="72"/>
      <c r="F25" s="72"/>
      <c r="G25" s="73"/>
      <c r="H25" s="53"/>
      <c r="I25" s="53"/>
      <c r="J25" s="73"/>
      <c r="K25" s="74"/>
      <c r="M25" s="75"/>
      <c r="N25" s="76"/>
      <c r="O25" s="76"/>
      <c r="P25" s="76"/>
      <c r="Q25" s="76"/>
      <c r="R25" s="77"/>
      <c r="S25" s="76"/>
      <c r="T25" s="76"/>
      <c r="U25" s="77"/>
      <c r="V25" s="78"/>
      <c r="X25" s="75"/>
      <c r="Y25" s="76"/>
      <c r="Z25" s="76"/>
      <c r="AA25" s="76"/>
      <c r="AB25" s="76"/>
      <c r="AC25" s="77"/>
      <c r="AD25" s="76"/>
      <c r="AE25" s="76"/>
      <c r="AF25" s="77"/>
      <c r="AG25" s="78"/>
    </row>
    <row r="26" spans="1:33" x14ac:dyDescent="0.2">
      <c r="A26" s="70" t="s">
        <v>22</v>
      </c>
      <c r="B26" s="47">
        <f>(VLOOKUP($A26,'Occupancy Raw Data'!$B$8:$BE$51,'Occupancy Raw Data'!G$3,FALSE))/100</f>
        <v>0.407801941632978</v>
      </c>
      <c r="C26" s="53">
        <f>(VLOOKUP($A26,'Occupancy Raw Data'!$B$8:$BE$51,'Occupancy Raw Data'!H$3,FALSE))/100</f>
        <v>0.44456903419988697</v>
      </c>
      <c r="D26" s="53">
        <f>(VLOOKUP($A26,'Occupancy Raw Data'!$B$8:$BE$51,'Occupancy Raw Data'!I$3,FALSE))/100</f>
        <v>0.44902475729587699</v>
      </c>
      <c r="E26" s="53">
        <f>(VLOOKUP($A26,'Occupancy Raw Data'!$B$8:$BE$51,'Occupancy Raw Data'!J$3,FALSE))/100</f>
        <v>0.45563457168992799</v>
      </c>
      <c r="F26" s="53">
        <f>(VLOOKUP($A26,'Occupancy Raw Data'!$B$8:$BE$51,'Occupancy Raw Data'!K$3,FALSE))/100</f>
        <v>0.44760836849715196</v>
      </c>
      <c r="G26" s="54">
        <f>(VLOOKUP($A26,'Occupancy Raw Data'!$B$8:$BE$51,'Occupancy Raw Data'!L$3,FALSE))/100</f>
        <v>0.44092773466316504</v>
      </c>
      <c r="H26" s="53">
        <f>(VLOOKUP($A26,'Occupancy Raw Data'!$B$8:$BE$51,'Occupancy Raw Data'!N$3,FALSE))/100</f>
        <v>0.44303461300126801</v>
      </c>
      <c r="I26" s="53">
        <f>(VLOOKUP($A26,'Occupancy Raw Data'!$B$8:$BE$51,'Occupancy Raw Data'!O$3,FALSE))/100</f>
        <v>0.45244769689279701</v>
      </c>
      <c r="J26" s="54">
        <f>(VLOOKUP($A26,'Occupancy Raw Data'!$B$8:$BE$51,'Occupancy Raw Data'!P$3,FALSE))/100</f>
        <v>0.44774115494703204</v>
      </c>
      <c r="K26" s="48">
        <f>(VLOOKUP($A26,'Occupancy Raw Data'!$B$8:$BE$51,'Occupancy Raw Data'!R$3,FALSE))/100</f>
        <v>0.44287442617284101</v>
      </c>
      <c r="M26" s="75">
        <f>VLOOKUP($A26,'ADR Raw Data'!$B$6:$BE$49,'ADR Raw Data'!G$1,FALSE)</f>
        <v>59.765443089724997</v>
      </c>
      <c r="N26" s="76">
        <f>VLOOKUP($A26,'ADR Raw Data'!$B$6:$BE$49,'ADR Raw Data'!H$1,FALSE)</f>
        <v>60.339440302668201</v>
      </c>
      <c r="O26" s="76">
        <f>VLOOKUP($A26,'ADR Raw Data'!$B$6:$BE$49,'ADR Raw Data'!I$1,FALSE)</f>
        <v>60.3284455280278</v>
      </c>
      <c r="P26" s="76">
        <f>VLOOKUP($A26,'ADR Raw Data'!$B$6:$BE$49,'ADR Raw Data'!J$1,FALSE)</f>
        <v>60.341191004468598</v>
      </c>
      <c r="Q26" s="76">
        <f>VLOOKUP($A26,'ADR Raw Data'!$B$6:$BE$49,'ADR Raw Data'!K$1,FALSE)</f>
        <v>60.882882029138301</v>
      </c>
      <c r="R26" s="77">
        <f>VLOOKUP($A26,'ADR Raw Data'!$B$6:$BE$49,'ADR Raw Data'!L$1,FALSE)</f>
        <v>60.341723053551497</v>
      </c>
      <c r="S26" s="76">
        <f>VLOOKUP($A26,'ADR Raw Data'!$B$6:$BE$49,'ADR Raw Data'!N$1,FALSE)</f>
        <v>62.091904036232798</v>
      </c>
      <c r="T26" s="76">
        <f>VLOOKUP($A26,'ADR Raw Data'!$B$6:$BE$49,'ADR Raw Data'!O$1,FALSE)</f>
        <v>62.476743331376703</v>
      </c>
      <c r="U26" s="77">
        <f>VLOOKUP($A26,'ADR Raw Data'!$B$6:$BE$49,'ADR Raw Data'!P$1,FALSE)</f>
        <v>62.286346350545301</v>
      </c>
      <c r="V26" s="78">
        <f>VLOOKUP($A26,'ADR Raw Data'!$B$6:$BE$49,'ADR Raw Data'!R$1,FALSE)</f>
        <v>60.903435248429403</v>
      </c>
      <c r="X26" s="75">
        <f>VLOOKUP($A26,'RevPAR Raw Data'!$B$6:$BE$49,'RevPAR Raw Data'!G$1,FALSE)</f>
        <v>24.3724637345451</v>
      </c>
      <c r="Y26" s="76">
        <f>VLOOKUP($A26,'RevPAR Raw Data'!$B$6:$BE$49,'RevPAR Raw Data'!H$1,FALSE)</f>
        <v>26.825046699519</v>
      </c>
      <c r="Z26" s="76">
        <f>VLOOKUP($A26,'RevPAR Raw Data'!$B$6:$BE$49,'RevPAR Raw Data'!I$1,FALSE)</f>
        <v>27.0889656112602</v>
      </c>
      <c r="AA26" s="76">
        <f>VLOOKUP($A26,'RevPAR Raw Data'!$B$6:$BE$49,'RevPAR Raw Data'!J$1,FALSE)</f>
        <v>27.4935327185812</v>
      </c>
      <c r="AB26" s="76">
        <f>VLOOKUP($A26,'RevPAR Raw Data'!$B$6:$BE$49,'RevPAR Raw Data'!K$1,FALSE)</f>
        <v>27.251687494467198</v>
      </c>
      <c r="AC26" s="77">
        <f>VLOOKUP($A26,'RevPAR Raw Data'!$B$6:$BE$49,'RevPAR Raw Data'!L$1,FALSE)</f>
        <v>26.606339251674498</v>
      </c>
      <c r="AD26" s="76">
        <f>VLOOKUP($A26,'RevPAR Raw Data'!$B$6:$BE$49,'RevPAR Raw Data'!N$1,FALSE)</f>
        <v>27.508862675204298</v>
      </c>
      <c r="AE26" s="76">
        <f>VLOOKUP($A26,'RevPAR Raw Data'!$B$6:$BE$49,'RevPAR Raw Data'!O$1,FALSE)</f>
        <v>28.267458629643802</v>
      </c>
      <c r="AF26" s="77">
        <f>VLOOKUP($A26,'RevPAR Raw Data'!$B$6:$BE$49,'RevPAR Raw Data'!P$1,FALSE)</f>
        <v>27.888160652423998</v>
      </c>
      <c r="AG26" s="78">
        <f>VLOOKUP($A26,'RevPAR Raw Data'!$B$6:$BE$49,'RevPAR Raw Data'!R$1,FALSE)</f>
        <v>26.972573937602998</v>
      </c>
    </row>
    <row r="27" spans="1:33" x14ac:dyDescent="0.2">
      <c r="A27" s="55" t="s">
        <v>14</v>
      </c>
      <c r="B27" s="43">
        <f>(VLOOKUP($A26,'Occupancy Raw Data'!$B$8:$BE$51,'Occupancy Raw Data'!T$3,FALSE))/100</f>
        <v>-5.08130635864074E-2</v>
      </c>
      <c r="C27" s="44">
        <f>(VLOOKUP($A26,'Occupancy Raw Data'!$B$8:$BE$51,'Occupancy Raw Data'!U$3,FALSE))/100</f>
        <v>2.2900868038615799E-2</v>
      </c>
      <c r="D27" s="44">
        <f>(VLOOKUP($A26,'Occupancy Raw Data'!$B$8:$BE$51,'Occupancy Raw Data'!V$3,FALSE))/100</f>
        <v>-6.7756127766304699E-4</v>
      </c>
      <c r="E27" s="44">
        <f>(VLOOKUP($A26,'Occupancy Raw Data'!$B$8:$BE$51,'Occupancy Raw Data'!W$3,FALSE))/100</f>
        <v>1.09149874960053E-2</v>
      </c>
      <c r="F27" s="44">
        <f>(VLOOKUP($A26,'Occupancy Raw Data'!$B$8:$BE$51,'Occupancy Raw Data'!X$3,FALSE))/100</f>
        <v>1.6311027487509198E-2</v>
      </c>
      <c r="G27" s="44">
        <f>(VLOOKUP($A26,'Occupancy Raw Data'!$B$8:$BE$51,'Occupancy Raw Data'!Y$3,FALSE))/100</f>
        <v>-3.5833716632856004E-5</v>
      </c>
      <c r="H27" s="45">
        <f>(VLOOKUP($A26,'Occupancy Raw Data'!$B$8:$BE$51,'Occupancy Raw Data'!AA$3,FALSE))/100</f>
        <v>-8.0856284698948306E-3</v>
      </c>
      <c r="I27" s="45">
        <f>(VLOOKUP($A26,'Occupancy Raw Data'!$B$8:$BE$51,'Occupancy Raw Data'!AB$3,FALSE))/100</f>
        <v>4.2159986424831007E-2</v>
      </c>
      <c r="J27" s="44">
        <f>(VLOOKUP($A26,'Occupancy Raw Data'!$B$8:$BE$51,'Occupancy Raw Data'!AC$3,FALSE))/100</f>
        <v>1.6680588512896499E-2</v>
      </c>
      <c r="K27" s="46">
        <f>(VLOOKUP($A26,'Occupancy Raw Data'!$B$8:$BE$51,'Occupancy Raw Data'!AE$3,FALSE))/100</f>
        <v>4.7360422912079599E-3</v>
      </c>
      <c r="M27" s="43">
        <f>(VLOOKUP($A26,'ADR Raw Data'!$B$6:$BE$49,'ADR Raw Data'!T$1,FALSE))/100</f>
        <v>-1.11417335812719E-2</v>
      </c>
      <c r="N27" s="44">
        <f>(VLOOKUP($A26,'ADR Raw Data'!$B$6:$BE$49,'ADR Raw Data'!U$1,FALSE))/100</f>
        <v>-8.7568253669310907E-3</v>
      </c>
      <c r="O27" s="44">
        <f>(VLOOKUP($A26,'ADR Raw Data'!$B$6:$BE$49,'ADR Raw Data'!V$1,FALSE))/100</f>
        <v>-1.661995540626E-2</v>
      </c>
      <c r="P27" s="44">
        <f>(VLOOKUP($A26,'ADR Raw Data'!$B$6:$BE$49,'ADR Raw Data'!W$1,FALSE))/100</f>
        <v>-1.12421129520868E-2</v>
      </c>
      <c r="Q27" s="44">
        <f>(VLOOKUP($A26,'ADR Raw Data'!$B$6:$BE$49,'ADR Raw Data'!X$1,FALSE))/100</f>
        <v>1.30761758659382E-2</v>
      </c>
      <c r="R27" s="44">
        <f>(VLOOKUP($A26,'ADR Raw Data'!$B$6:$BE$49,'ADR Raw Data'!Y$1,FALSE))/100</f>
        <v>-6.91086597249564E-3</v>
      </c>
      <c r="S27" s="45">
        <f>(VLOOKUP($A26,'ADR Raw Data'!$B$6:$BE$49,'ADR Raw Data'!AA$1,FALSE))/100</f>
        <v>-1.52241019526172E-4</v>
      </c>
      <c r="T27" s="45">
        <f>(VLOOKUP($A26,'ADR Raw Data'!$B$6:$BE$49,'ADR Raw Data'!AB$1,FALSE))/100</f>
        <v>1.3203798613293301E-2</v>
      </c>
      <c r="U27" s="44">
        <f>(VLOOKUP($A26,'ADR Raw Data'!$B$6:$BE$49,'ADR Raw Data'!AC$1,FALSE))/100</f>
        <v>6.4841386687153205E-3</v>
      </c>
      <c r="V27" s="46">
        <f>(VLOOKUP($A26,'ADR Raw Data'!$B$6:$BE$49,'ADR Raw Data'!AE$1,FALSE))/100</f>
        <v>-2.9288319877802797E-3</v>
      </c>
      <c r="X27" s="43">
        <f>(VLOOKUP($A26,'RevPAR Raw Data'!$B$6:$BE$49,'RevPAR Raw Data'!T$1,FALSE))/100</f>
        <v>-6.1388651550751405E-2</v>
      </c>
      <c r="Y27" s="44">
        <f>(VLOOKUP($A26,'RevPAR Raw Data'!$B$6:$BE$49,'RevPAR Raw Data'!U$1,FALSE))/100</f>
        <v>1.3943503769519401E-2</v>
      </c>
      <c r="Z27" s="44">
        <f>(VLOOKUP($A26,'RevPAR Raw Data'!$B$6:$BE$49,'RevPAR Raw Data'!V$1,FALSE))/100</f>
        <v>-1.72862556457033E-2</v>
      </c>
      <c r="AA27" s="44">
        <f>(VLOOKUP($A26,'RevPAR Raw Data'!$B$6:$BE$49,'RevPAR Raw Data'!W$1,FALSE))/100</f>
        <v>-4.4983297838222804E-4</v>
      </c>
      <c r="AB27" s="44">
        <f>(VLOOKUP($A26,'RevPAR Raw Data'!$B$6:$BE$49,'RevPAR Raw Data'!X$1,FALSE))/100</f>
        <v>2.9600489217428302E-2</v>
      </c>
      <c r="AC27" s="44">
        <f>(VLOOKUP($A26,'RevPAR Raw Data'!$B$6:$BE$49,'RevPAR Raw Data'!Y$1,FALSE))/100</f>
        <v>-6.9464520471155498E-3</v>
      </c>
      <c r="AD27" s="45">
        <f>(VLOOKUP($A26,'RevPAR Raw Data'!$B$6:$BE$49,'RevPAR Raw Data'!AA$1,FALSE))/100</f>
        <v>-8.2366385250992394E-3</v>
      </c>
      <c r="AE27" s="45">
        <f>(VLOOKUP($A26,'RevPAR Raw Data'!$B$6:$BE$49,'RevPAR Raw Data'!AB$1,FALSE))/100</f>
        <v>5.5920457008416996E-2</v>
      </c>
      <c r="AF27" s="44">
        <f>(VLOOKUP($A26,'RevPAR Raw Data'!$B$6:$BE$49,'RevPAR Raw Data'!AC$1,FALSE))/100</f>
        <v>2.32728864306052E-2</v>
      </c>
      <c r="AG27" s="46">
        <f>(VLOOKUP($A26,'RevPAR Raw Data'!$B$6:$BE$49,'RevPAR Raw Data'!AE$1,FALSE))/100</f>
        <v>1.7933392312697099E-3</v>
      </c>
    </row>
    <row r="28" spans="1:33" x14ac:dyDescent="0.2">
      <c r="A28" s="108" t="s">
        <v>23</v>
      </c>
      <c r="B28" s="84"/>
      <c r="C28" s="85"/>
      <c r="D28" s="85"/>
      <c r="E28" s="85"/>
      <c r="F28" s="85"/>
      <c r="G28" s="86"/>
      <c r="H28" s="85"/>
      <c r="I28" s="85"/>
      <c r="J28" s="86"/>
      <c r="K28" s="87"/>
      <c r="M28" s="84"/>
      <c r="N28" s="85"/>
      <c r="O28" s="85"/>
      <c r="P28" s="85"/>
      <c r="Q28" s="85"/>
      <c r="R28" s="86"/>
      <c r="S28" s="85"/>
      <c r="T28" s="85"/>
      <c r="U28" s="86"/>
      <c r="V28" s="87"/>
      <c r="X28" s="84"/>
      <c r="Y28" s="85"/>
      <c r="Z28" s="85"/>
      <c r="AA28" s="85"/>
      <c r="AB28" s="85"/>
      <c r="AC28" s="86"/>
      <c r="AD28" s="85"/>
      <c r="AE28" s="85"/>
      <c r="AF28" s="86"/>
      <c r="AG28" s="87"/>
    </row>
    <row r="29" spans="1:33" x14ac:dyDescent="0.2">
      <c r="A29" s="70" t="s">
        <v>24</v>
      </c>
      <c r="B29" s="71">
        <f>(VLOOKUP($A29,'Occupancy Raw Data'!$B$8:$BE$45,'Occupancy Raw Data'!G$3,FALSE))/100</f>
        <v>0.35196293876581303</v>
      </c>
      <c r="C29" s="72">
        <f>(VLOOKUP($A29,'Occupancy Raw Data'!$B$8:$BE$45,'Occupancy Raw Data'!H$3,FALSE))/100</f>
        <v>0.47273861139157802</v>
      </c>
      <c r="D29" s="72">
        <f>(VLOOKUP($A29,'Occupancy Raw Data'!$B$8:$BE$45,'Occupancy Raw Data'!I$3,FALSE))/100</f>
        <v>0.50436538575755696</v>
      </c>
      <c r="E29" s="72">
        <f>(VLOOKUP($A29,'Occupancy Raw Data'!$B$8:$BE$45,'Occupancy Raw Data'!J$3,FALSE))/100</f>
        <v>0.52420264892795598</v>
      </c>
      <c r="F29" s="72">
        <f>(VLOOKUP($A29,'Occupancy Raw Data'!$B$8:$BE$45,'Occupancy Raw Data'!K$3,FALSE))/100</f>
        <v>0.49744610084931901</v>
      </c>
      <c r="G29" s="73">
        <f>(VLOOKUP($A29,'Occupancy Raw Data'!$B$8:$BE$45,'Occupancy Raw Data'!L$3,FALSE))/100</f>
        <v>0.47014313713844502</v>
      </c>
      <c r="H29" s="53">
        <f>(VLOOKUP($A29,'Occupancy Raw Data'!$B$8:$BE$45,'Occupancy Raw Data'!N$3,FALSE))/100</f>
        <v>0.50380115222426702</v>
      </c>
      <c r="I29" s="53">
        <f>(VLOOKUP($A29,'Occupancy Raw Data'!$B$8:$BE$45,'Occupancy Raw Data'!O$3,FALSE))/100</f>
        <v>0.50608778285917899</v>
      </c>
      <c r="J29" s="73">
        <f>(VLOOKUP($A29,'Occupancy Raw Data'!$B$8:$BE$45,'Occupancy Raw Data'!P$3,FALSE))/100</f>
        <v>0.50494446754172306</v>
      </c>
      <c r="K29" s="74">
        <f>(VLOOKUP($A29,'Occupancy Raw Data'!$B$8:$BE$45,'Occupancy Raw Data'!R$3,FALSE))/100</f>
        <v>0.48008637439652396</v>
      </c>
      <c r="M29" s="75">
        <f>VLOOKUP($A29,'ADR Raw Data'!$B$6:$BE$43,'ADR Raw Data'!G$1,FALSE)</f>
        <v>94.072362470469102</v>
      </c>
      <c r="N29" s="76">
        <f>VLOOKUP($A29,'ADR Raw Data'!$B$6:$BE$43,'ADR Raw Data'!H$1,FALSE)</f>
        <v>101.95000251272</v>
      </c>
      <c r="O29" s="76">
        <f>VLOOKUP($A29,'ADR Raw Data'!$B$6:$BE$43,'ADR Raw Data'!I$1,FALSE)</f>
        <v>103.444771549693</v>
      </c>
      <c r="P29" s="76">
        <f>VLOOKUP($A29,'ADR Raw Data'!$B$6:$BE$43,'ADR Raw Data'!J$1,FALSE)</f>
        <v>104.005381826421</v>
      </c>
      <c r="Q29" s="76">
        <f>VLOOKUP($A29,'ADR Raw Data'!$B$6:$BE$43,'ADR Raw Data'!K$1,FALSE)</f>
        <v>102.476542295982</v>
      </c>
      <c r="R29" s="77">
        <f>VLOOKUP($A29,'ADR Raw Data'!$B$6:$BE$43,'ADR Raw Data'!L$1,FALSE)</f>
        <v>101.660998130321</v>
      </c>
      <c r="S29" s="76">
        <f>VLOOKUP($A29,'ADR Raw Data'!$B$6:$BE$43,'ADR Raw Data'!N$1,FALSE)</f>
        <v>110.110889478337</v>
      </c>
      <c r="T29" s="76">
        <f>VLOOKUP($A29,'ADR Raw Data'!$B$6:$BE$43,'ADR Raw Data'!O$1,FALSE)</f>
        <v>108.344985917145</v>
      </c>
      <c r="U29" s="77">
        <f>VLOOKUP($A29,'ADR Raw Data'!$B$6:$BE$43,'ADR Raw Data'!P$1,FALSE)</f>
        <v>109.225938483253</v>
      </c>
      <c r="V29" s="78">
        <f>VLOOKUP($A29,'ADR Raw Data'!$B$6:$BE$43,'ADR Raw Data'!R$1,FALSE)</f>
        <v>103.934324040118</v>
      </c>
      <c r="X29" s="75">
        <f>VLOOKUP($A29,'RevPAR Raw Data'!$B$6:$BE$43,'RevPAR Raw Data'!G$1,FALSE)</f>
        <v>33.1099851517491</v>
      </c>
      <c r="Y29" s="76">
        <f>VLOOKUP($A29,'RevPAR Raw Data'!$B$6:$BE$43,'RevPAR Raw Data'!H$1,FALSE)</f>
        <v>48.195702619231398</v>
      </c>
      <c r="Z29" s="76">
        <f>VLOOKUP($A29,'RevPAR Raw Data'!$B$6:$BE$43,'RevPAR Raw Data'!I$1,FALSE)</f>
        <v>52.173962107263698</v>
      </c>
      <c r="AA29" s="76">
        <f>VLOOKUP($A29,'RevPAR Raw Data'!$B$6:$BE$43,'RevPAR Raw Data'!J$1,FALSE)</f>
        <v>54.519896656173898</v>
      </c>
      <c r="AB29" s="76">
        <f>VLOOKUP($A29,'RevPAR Raw Data'!$B$6:$BE$43,'RevPAR Raw Data'!K$1,FALSE)</f>
        <v>50.9765563936568</v>
      </c>
      <c r="AC29" s="77">
        <f>VLOOKUP($A29,'RevPAR Raw Data'!$B$6:$BE$43,'RevPAR Raw Data'!L$1,FALSE)</f>
        <v>47.795220585614999</v>
      </c>
      <c r="AD29" s="76">
        <f>VLOOKUP($A29,'RevPAR Raw Data'!$B$6:$BE$43,'RevPAR Raw Data'!N$1,FALSE)</f>
        <v>55.473992991625501</v>
      </c>
      <c r="AE29" s="76">
        <f>VLOOKUP($A29,'RevPAR Raw Data'!$B$6:$BE$43,'RevPAR Raw Data'!O$1,FALSE)</f>
        <v>54.832073706717303</v>
      </c>
      <c r="AF29" s="77">
        <f>VLOOKUP($A29,'RevPAR Raw Data'!$B$6:$BE$43,'RevPAR Raw Data'!P$1,FALSE)</f>
        <v>55.153033349171402</v>
      </c>
      <c r="AG29" s="78">
        <f>VLOOKUP($A29,'RevPAR Raw Data'!$B$6:$BE$43,'RevPAR Raw Data'!R$1,FALSE)</f>
        <v>49.897452803774001</v>
      </c>
    </row>
    <row r="30" spans="1:33" x14ac:dyDescent="0.2">
      <c r="A30" s="55" t="s">
        <v>14</v>
      </c>
      <c r="B30" s="43">
        <f>(VLOOKUP($A29,'Occupancy Raw Data'!$B$8:$BE$51,'Occupancy Raw Data'!T$3,FALSE))/100</f>
        <v>-0.18142310933870701</v>
      </c>
      <c r="C30" s="44">
        <f>(VLOOKUP($A29,'Occupancy Raw Data'!$B$8:$BE$51,'Occupancy Raw Data'!U$3,FALSE))/100</f>
        <v>-7.8957401713282402E-2</v>
      </c>
      <c r="D30" s="44">
        <f>(VLOOKUP($A29,'Occupancy Raw Data'!$B$8:$BE$51,'Occupancy Raw Data'!V$3,FALSE))/100</f>
        <v>-4.8819316343403397E-2</v>
      </c>
      <c r="E30" s="44">
        <f>(VLOOKUP($A29,'Occupancy Raw Data'!$B$8:$BE$51,'Occupancy Raw Data'!W$3,FALSE))/100</f>
        <v>-2.2500336132359099E-2</v>
      </c>
      <c r="F30" s="44">
        <f>(VLOOKUP($A29,'Occupancy Raw Data'!$B$8:$BE$51,'Occupancy Raw Data'!X$3,FALSE))/100</f>
        <v>3.7289071709560299E-2</v>
      </c>
      <c r="G30" s="44">
        <f>(VLOOKUP($A29,'Occupancy Raw Data'!$B$8:$BE$51,'Occupancy Raw Data'!Y$3,FALSE))/100</f>
        <v>-5.56789751809895E-2</v>
      </c>
      <c r="H30" s="45">
        <f>(VLOOKUP($A29,'Occupancy Raw Data'!$B$8:$BE$51,'Occupancy Raw Data'!AA$3,FALSE))/100</f>
        <v>5.9266789102548401E-2</v>
      </c>
      <c r="I30" s="45">
        <f>(VLOOKUP($A29,'Occupancy Raw Data'!$B$8:$BE$51,'Occupancy Raw Data'!AB$3,FALSE))/100</f>
        <v>0.19725597919101401</v>
      </c>
      <c r="J30" s="44">
        <f>(VLOOKUP($A29,'Occupancy Raw Data'!$B$8:$BE$51,'Occupancy Raw Data'!AC$3,FALSE))/100</f>
        <v>0.12419793602350999</v>
      </c>
      <c r="K30" s="46">
        <f>(VLOOKUP($A29,'Occupancy Raw Data'!$B$8:$BE$51,'Occupancy Raw Data'!AE$3,FALSE))/100</f>
        <v>-7.9799756374403698E-3</v>
      </c>
      <c r="M30" s="43">
        <f>(VLOOKUP($A29,'ADR Raw Data'!$B$6:$BE$49,'ADR Raw Data'!T$1,FALSE))/100</f>
        <v>-2.7317062141712901E-2</v>
      </c>
      <c r="N30" s="44">
        <f>(VLOOKUP($A29,'ADR Raw Data'!$B$6:$BE$49,'ADR Raw Data'!U$1,FALSE))/100</f>
        <v>-1.1337442932254299E-2</v>
      </c>
      <c r="O30" s="44">
        <f>(VLOOKUP($A29,'ADR Raw Data'!$B$6:$BE$49,'ADR Raw Data'!V$1,FALSE))/100</f>
        <v>-1.07453477730449E-2</v>
      </c>
      <c r="P30" s="44">
        <f>(VLOOKUP($A29,'ADR Raw Data'!$B$6:$BE$49,'ADR Raw Data'!W$1,FALSE))/100</f>
        <v>1.13562758924777E-2</v>
      </c>
      <c r="Q30" s="44">
        <f>(VLOOKUP($A29,'ADR Raw Data'!$B$6:$BE$49,'ADR Raw Data'!X$1,FALSE))/100</f>
        <v>2.36689341318028E-2</v>
      </c>
      <c r="R30" s="44">
        <f>(VLOOKUP($A29,'ADR Raw Data'!$B$6:$BE$49,'ADR Raw Data'!Y$1,FALSE))/100</f>
        <v>-1.9310780030902099E-4</v>
      </c>
      <c r="S30" s="45">
        <f>(VLOOKUP($A29,'ADR Raw Data'!$B$6:$BE$49,'ADR Raw Data'!AA$1,FALSE))/100</f>
        <v>4.5841075344953304E-2</v>
      </c>
      <c r="T30" s="45">
        <f>(VLOOKUP($A29,'ADR Raw Data'!$B$6:$BE$49,'ADR Raw Data'!AB$1,FALSE))/100</f>
        <v>5.2656155253890995E-2</v>
      </c>
      <c r="U30" s="44">
        <f>(VLOOKUP($A29,'ADR Raw Data'!$B$6:$BE$49,'ADR Raw Data'!AC$1,FALSE))/100</f>
        <v>4.8491107624638999E-2</v>
      </c>
      <c r="V30" s="46">
        <f>(VLOOKUP($A29,'ADR Raw Data'!$B$6:$BE$49,'ADR Raw Data'!AE$1,FALSE))/100</f>
        <v>1.55596304379897E-2</v>
      </c>
      <c r="X30" s="43">
        <f>(VLOOKUP($A29,'RevPAR Raw Data'!$B$6:$BE$43,'RevPAR Raw Data'!T$1,FALSE))/100</f>
        <v>-0.203784225128672</v>
      </c>
      <c r="Y30" s="44">
        <f>(VLOOKUP($A29,'RevPAR Raw Data'!$B$6:$BE$43,'RevPAR Raw Data'!U$1,FALSE))/100</f>
        <v>-8.93996696095333E-2</v>
      </c>
      <c r="Z30" s="44">
        <f>(VLOOKUP($A29,'RevPAR Raw Data'!$B$6:$BE$43,'RevPAR Raw Data'!V$1,FALSE))/100</f>
        <v>-5.9040083584296202E-2</v>
      </c>
      <c r="AA30" s="44">
        <f>(VLOOKUP($A29,'RevPAR Raw Data'!$B$6:$BE$43,'RevPAR Raw Data'!W$1,FALSE))/100</f>
        <v>-1.13995802646739E-2</v>
      </c>
      <c r="AB30" s="44">
        <f>(VLOOKUP($A29,'RevPAR Raw Data'!$B$6:$BE$43,'RevPAR Raw Data'!X$1,FALSE))/100</f>
        <v>6.1840598423492793E-2</v>
      </c>
      <c r="AC30" s="44">
        <f>(VLOOKUP($A29,'RevPAR Raw Data'!$B$6:$BE$43,'RevPAR Raw Data'!Y$1,FALSE))/100</f>
        <v>-5.5861330936877805E-2</v>
      </c>
      <c r="AD30" s="45">
        <f>(VLOOKUP($A29,'RevPAR Raw Data'!$B$6:$BE$43,'RevPAR Raw Data'!AA$1,FALSE))/100</f>
        <v>0.10782471779220501</v>
      </c>
      <c r="AE30" s="45">
        <f>(VLOOKUP($A29,'RevPAR Raw Data'!$B$6:$BE$43,'RevPAR Raw Data'!AB$1,FALSE))/100</f>
        <v>0.26029887590994499</v>
      </c>
      <c r="AF30" s="44">
        <f>(VLOOKUP($A29,'RevPAR Raw Data'!$B$6:$BE$43,'RevPAR Raw Data'!AC$1,FALSE))/100</f>
        <v>0.17871153913062301</v>
      </c>
      <c r="AG30" s="46">
        <f>(VLOOKUP($A29,'RevPAR Raw Data'!$B$6:$BE$43,'RevPAR Raw Data'!AE$1,FALSE))/100</f>
        <v>7.4554893287266302E-3</v>
      </c>
    </row>
    <row r="31" spans="1:33" x14ac:dyDescent="0.2">
      <c r="A31" s="93"/>
      <c r="B31" s="71"/>
      <c r="C31" s="72"/>
      <c r="D31" s="72"/>
      <c r="E31" s="72"/>
      <c r="F31" s="72"/>
      <c r="G31" s="73"/>
      <c r="H31" s="53"/>
      <c r="I31" s="53"/>
      <c r="J31" s="73"/>
      <c r="K31" s="74"/>
      <c r="M31" s="75"/>
      <c r="N31" s="76"/>
      <c r="O31" s="76"/>
      <c r="P31" s="76"/>
      <c r="Q31" s="76"/>
      <c r="R31" s="77"/>
      <c r="S31" s="76"/>
      <c r="T31" s="76"/>
      <c r="U31" s="77"/>
      <c r="V31" s="78"/>
      <c r="X31" s="75"/>
      <c r="Y31" s="76"/>
      <c r="Z31" s="76"/>
      <c r="AA31" s="76"/>
      <c r="AB31" s="76"/>
      <c r="AC31" s="77"/>
      <c r="AD31" s="76"/>
      <c r="AE31" s="76"/>
      <c r="AF31" s="77"/>
      <c r="AG31" s="78"/>
    </row>
    <row r="32" spans="1:33" x14ac:dyDescent="0.2">
      <c r="A32" s="70" t="s">
        <v>25</v>
      </c>
      <c r="B32" s="71">
        <f>(VLOOKUP($A32,'Occupancy Raw Data'!$B$8:$BE$45,'Occupancy Raw Data'!G$3,FALSE))/100</f>
        <v>0.26964433416046302</v>
      </c>
      <c r="C32" s="72">
        <f>(VLOOKUP($A32,'Occupancy Raw Data'!$B$8:$BE$45,'Occupancy Raw Data'!H$3,FALSE))/100</f>
        <v>0.40612076095947003</v>
      </c>
      <c r="D32" s="72">
        <f>(VLOOKUP($A32,'Occupancy Raw Data'!$B$8:$BE$45,'Occupancy Raw Data'!I$3,FALSE))/100</f>
        <v>0.45409429280397001</v>
      </c>
      <c r="E32" s="72">
        <f>(VLOOKUP($A32,'Occupancy Raw Data'!$B$8:$BE$45,'Occupancy Raw Data'!J$3,FALSE))/100</f>
        <v>0.48138957816377098</v>
      </c>
      <c r="F32" s="72">
        <f>(VLOOKUP($A32,'Occupancy Raw Data'!$B$8:$BE$45,'Occupancy Raw Data'!K$3,FALSE))/100</f>
        <v>0.42928039702233201</v>
      </c>
      <c r="G32" s="73">
        <f>(VLOOKUP($A32,'Occupancy Raw Data'!$B$8:$BE$45,'Occupancy Raw Data'!L$3,FALSE))/100</f>
        <v>0.40810587262200104</v>
      </c>
      <c r="H32" s="53">
        <f>(VLOOKUP($A32,'Occupancy Raw Data'!$B$8:$BE$45,'Occupancy Raw Data'!N$3,FALSE))/100</f>
        <v>0.378825475599669</v>
      </c>
      <c r="I32" s="53">
        <f>(VLOOKUP($A32,'Occupancy Raw Data'!$B$8:$BE$45,'Occupancy Raw Data'!O$3,FALSE))/100</f>
        <v>0.39454094292803904</v>
      </c>
      <c r="J32" s="73">
        <f>(VLOOKUP($A32,'Occupancy Raw Data'!$B$8:$BE$45,'Occupancy Raw Data'!P$3,FALSE))/100</f>
        <v>0.38668320926385397</v>
      </c>
      <c r="K32" s="74">
        <f>(VLOOKUP($A32,'Occupancy Raw Data'!$B$8:$BE$45,'Occupancy Raw Data'!R$3,FALSE))/100</f>
        <v>0.40198511166253098</v>
      </c>
      <c r="M32" s="75">
        <f>VLOOKUP($A32,'ADR Raw Data'!$B$6:$BE$43,'ADR Raw Data'!G$1,FALSE)</f>
        <v>83.044233128834307</v>
      </c>
      <c r="N32" s="76">
        <f>VLOOKUP($A32,'ADR Raw Data'!$B$6:$BE$43,'ADR Raw Data'!H$1,FALSE)</f>
        <v>90.710651731160794</v>
      </c>
      <c r="O32" s="76">
        <f>VLOOKUP($A32,'ADR Raw Data'!$B$6:$BE$43,'ADR Raw Data'!I$1,FALSE)</f>
        <v>90.964043715846898</v>
      </c>
      <c r="P32" s="76">
        <f>VLOOKUP($A32,'ADR Raw Data'!$B$6:$BE$43,'ADR Raw Data'!J$1,FALSE)</f>
        <v>92.129742268041198</v>
      </c>
      <c r="Q32" s="76">
        <f>VLOOKUP($A32,'ADR Raw Data'!$B$6:$BE$43,'ADR Raw Data'!K$1,FALSE)</f>
        <v>83.588824662813096</v>
      </c>
      <c r="R32" s="77">
        <f>VLOOKUP($A32,'ADR Raw Data'!$B$6:$BE$43,'ADR Raw Data'!L$1,FALSE)</f>
        <v>88.590482367247603</v>
      </c>
      <c r="S32" s="76">
        <f>VLOOKUP($A32,'ADR Raw Data'!$B$6:$BE$43,'ADR Raw Data'!N$1,FALSE)</f>
        <v>94.037401746724797</v>
      </c>
      <c r="T32" s="76">
        <f>VLOOKUP($A32,'ADR Raw Data'!$B$6:$BE$43,'ADR Raw Data'!O$1,FALSE)</f>
        <v>96.2854926624737</v>
      </c>
      <c r="U32" s="77">
        <f>VLOOKUP($A32,'ADR Raw Data'!$B$6:$BE$43,'ADR Raw Data'!P$1,FALSE)</f>
        <v>95.184288770053399</v>
      </c>
      <c r="V32" s="78">
        <f>VLOOKUP($A32,'ADR Raw Data'!$B$6:$BE$43,'ADR Raw Data'!R$1,FALSE)</f>
        <v>90.402713109935306</v>
      </c>
      <c r="X32" s="75">
        <f>VLOOKUP($A32,'RevPAR Raw Data'!$B$6:$BE$43,'RevPAR Raw Data'!G$1,FALSE)</f>
        <v>22.392406947890802</v>
      </c>
      <c r="Y32" s="76">
        <f>VLOOKUP($A32,'RevPAR Raw Data'!$B$6:$BE$43,'RevPAR Raw Data'!H$1,FALSE)</f>
        <v>36.839478908188497</v>
      </c>
      <c r="Z32" s="76">
        <f>VLOOKUP($A32,'RevPAR Raw Data'!$B$6:$BE$43,'RevPAR Raw Data'!I$1,FALSE)</f>
        <v>41.3062531017369</v>
      </c>
      <c r="AA32" s="76">
        <f>VLOOKUP($A32,'RevPAR Raw Data'!$B$6:$BE$43,'RevPAR Raw Data'!J$1,FALSE)</f>
        <v>44.3502977667493</v>
      </c>
      <c r="AB32" s="76">
        <f>VLOOKUP($A32,'RevPAR Raw Data'!$B$6:$BE$43,'RevPAR Raw Data'!K$1,FALSE)</f>
        <v>35.883043837882497</v>
      </c>
      <c r="AC32" s="77">
        <f>VLOOKUP($A32,'RevPAR Raw Data'!$B$6:$BE$43,'RevPAR Raw Data'!L$1,FALSE)</f>
        <v>36.154296112489597</v>
      </c>
      <c r="AD32" s="76">
        <f>VLOOKUP($A32,'RevPAR Raw Data'!$B$6:$BE$43,'RevPAR Raw Data'!N$1,FALSE)</f>
        <v>35.623763440860202</v>
      </c>
      <c r="AE32" s="76">
        <f>VLOOKUP($A32,'RevPAR Raw Data'!$B$6:$BE$43,'RevPAR Raw Data'!O$1,FALSE)</f>
        <v>37.988569065343199</v>
      </c>
      <c r="AF32" s="77">
        <f>VLOOKUP($A32,'RevPAR Raw Data'!$B$6:$BE$43,'RevPAR Raw Data'!P$1,FALSE)</f>
        <v>36.806166253101701</v>
      </c>
      <c r="AG32" s="78">
        <f>VLOOKUP($A32,'RevPAR Raw Data'!$B$6:$BE$43,'RevPAR Raw Data'!R$1,FALSE)</f>
        <v>36.3405447240931</v>
      </c>
    </row>
    <row r="33" spans="1:33" x14ac:dyDescent="0.2">
      <c r="A33" s="55" t="s">
        <v>14</v>
      </c>
      <c r="B33" s="43">
        <f>(VLOOKUP($A32,'Occupancy Raw Data'!$B$8:$BE$51,'Occupancy Raw Data'!T$3,FALSE))/100</f>
        <v>-0.39601558075090604</v>
      </c>
      <c r="C33" s="44">
        <f>(VLOOKUP($A32,'Occupancy Raw Data'!$B$8:$BE$51,'Occupancy Raw Data'!U$3,FALSE))/100</f>
        <v>-0.121102447940502</v>
      </c>
      <c r="D33" s="44">
        <f>(VLOOKUP($A32,'Occupancy Raw Data'!$B$8:$BE$51,'Occupancy Raw Data'!V$3,FALSE))/100</f>
        <v>-2.0595951945568399E-2</v>
      </c>
      <c r="E33" s="44">
        <f>(VLOOKUP($A32,'Occupancy Raw Data'!$B$8:$BE$51,'Occupancy Raw Data'!W$3,FALSE))/100</f>
        <v>6.5220191127100299E-2</v>
      </c>
      <c r="F33" s="44">
        <f>(VLOOKUP($A32,'Occupancy Raw Data'!$B$8:$BE$51,'Occupancy Raw Data'!X$3,FALSE))/100</f>
        <v>-1.7279494698849501E-3</v>
      </c>
      <c r="G33" s="44">
        <f>(VLOOKUP($A32,'Occupancy Raw Data'!$B$8:$BE$51,'Occupancy Raw Data'!Y$3,FALSE))/100</f>
        <v>-9.4749547201629994E-2</v>
      </c>
      <c r="H33" s="45">
        <f>(VLOOKUP($A32,'Occupancy Raw Data'!$B$8:$BE$51,'Occupancy Raw Data'!AA$3,FALSE))/100</f>
        <v>-7.1356899754572902E-3</v>
      </c>
      <c r="I33" s="45">
        <f>(VLOOKUP($A32,'Occupancy Raw Data'!$B$8:$BE$51,'Occupancy Raw Data'!AB$3,FALSE))/100</f>
        <v>9.9385328986847002E-2</v>
      </c>
      <c r="J33" s="44">
        <f>(VLOOKUP($A32,'Occupancy Raw Data'!$B$8:$BE$51,'Occupancy Raw Data'!AC$3,FALSE))/100</f>
        <v>4.4493821855268803E-2</v>
      </c>
      <c r="K33" s="46">
        <f>(VLOOKUP($A32,'Occupancy Raw Data'!$B$8:$BE$51,'Occupancy Raw Data'!AE$3,FALSE))/100</f>
        <v>-6.0320442633253195E-2</v>
      </c>
      <c r="M33" s="43">
        <f>(VLOOKUP($A32,'ADR Raw Data'!$B$6:$BE$49,'ADR Raw Data'!T$1,FALSE))/100</f>
        <v>-0.11169044633923299</v>
      </c>
      <c r="N33" s="44">
        <f>(VLOOKUP($A32,'ADR Raw Data'!$B$6:$BE$49,'ADR Raw Data'!U$1,FALSE))/100</f>
        <v>-5.2589250781713899E-2</v>
      </c>
      <c r="O33" s="44">
        <f>(VLOOKUP($A32,'ADR Raw Data'!$B$6:$BE$49,'ADR Raw Data'!V$1,FALSE))/100</f>
        <v>-8.2403708996343999E-2</v>
      </c>
      <c r="P33" s="44">
        <f>(VLOOKUP($A32,'ADR Raw Data'!$B$6:$BE$49,'ADR Raw Data'!W$1,FALSE))/100</f>
        <v>-4.5143158960392095E-2</v>
      </c>
      <c r="Q33" s="44">
        <f>(VLOOKUP($A32,'ADR Raw Data'!$B$6:$BE$49,'ADR Raw Data'!X$1,FALSE))/100</f>
        <v>-0.16383962117585099</v>
      </c>
      <c r="R33" s="44">
        <f>(VLOOKUP($A32,'ADR Raw Data'!$B$6:$BE$49,'ADR Raw Data'!Y$1,FALSE))/100</f>
        <v>-8.6211276341522092E-2</v>
      </c>
      <c r="S33" s="45">
        <f>(VLOOKUP($A32,'ADR Raw Data'!$B$6:$BE$49,'ADR Raw Data'!AA$1,FALSE))/100</f>
        <v>-7.8045425804425597E-2</v>
      </c>
      <c r="T33" s="45">
        <f>(VLOOKUP($A32,'ADR Raw Data'!$B$6:$BE$49,'ADR Raw Data'!AB$1,FALSE))/100</f>
        <v>-6.2405383922829599E-2</v>
      </c>
      <c r="U33" s="44">
        <f>(VLOOKUP($A32,'ADR Raw Data'!$B$6:$BE$49,'ADR Raw Data'!AC$1,FALSE))/100</f>
        <v>-6.9878734148791602E-2</v>
      </c>
      <c r="V33" s="46">
        <f>(VLOOKUP($A32,'ADR Raw Data'!$B$6:$BE$49,'ADR Raw Data'!AE$1,FALSE))/100</f>
        <v>-8.0155921816523493E-2</v>
      </c>
      <c r="X33" s="43">
        <f>(VLOOKUP($A32,'RevPAR Raw Data'!$B$6:$BE$43,'RevPAR Raw Data'!T$1,FALSE))/100</f>
        <v>-0.46347487011878002</v>
      </c>
      <c r="Y33" s="44">
        <f>(VLOOKUP($A32,'RevPAR Raw Data'!$B$6:$BE$43,'RevPAR Raw Data'!U$1,FALSE))/100</f>
        <v>-0.16732301171719399</v>
      </c>
      <c r="Z33" s="44">
        <f>(VLOOKUP($A32,'RevPAR Raw Data'!$B$6:$BE$43,'RevPAR Raw Data'!V$1,FALSE))/100</f>
        <v>-0.10130247811128701</v>
      </c>
      <c r="AA33" s="44">
        <f>(VLOOKUP($A32,'RevPAR Raw Data'!$B$6:$BE$43,'RevPAR Raw Data'!W$1,FALSE))/100</f>
        <v>1.7132786711230402E-2</v>
      </c>
      <c r="AB33" s="44">
        <f>(VLOOKUP($A32,'RevPAR Raw Data'!$B$6:$BE$43,'RevPAR Raw Data'!X$1,FALSE))/100</f>
        <v>-0.16528446405917901</v>
      </c>
      <c r="AC33" s="44">
        <f>(VLOOKUP($A32,'RevPAR Raw Data'!$B$6:$BE$43,'RevPAR Raw Data'!Y$1,FALSE))/100</f>
        <v>-0.17279234414611799</v>
      </c>
      <c r="AD33" s="45">
        <f>(VLOOKUP($A32,'RevPAR Raw Data'!$B$6:$BE$43,'RevPAR Raw Data'!AA$1,FALSE))/100</f>
        <v>-8.4624207817339897E-2</v>
      </c>
      <c r="AE33" s="45">
        <f>(VLOOKUP($A32,'RevPAR Raw Data'!$B$6:$BE$43,'RevPAR Raw Data'!AB$1,FALSE))/100</f>
        <v>3.07777654522964E-2</v>
      </c>
      <c r="AF33" s="44">
        <f>(VLOOKUP($A32,'RevPAR Raw Data'!$B$6:$BE$43,'RevPAR Raw Data'!AC$1,FALSE))/100</f>
        <v>-2.8494084242210799E-2</v>
      </c>
      <c r="AG33" s="46">
        <f>(VLOOKUP($A32,'RevPAR Raw Data'!$B$6:$BE$43,'RevPAR Raw Data'!AE$1,FALSE))/100</f>
        <v>-0.135641323766127</v>
      </c>
    </row>
    <row r="34" spans="1:33" x14ac:dyDescent="0.2">
      <c r="A34" s="93"/>
      <c r="B34" s="71"/>
      <c r="C34" s="72"/>
      <c r="D34" s="72"/>
      <c r="E34" s="72"/>
      <c r="F34" s="72"/>
      <c r="G34" s="73"/>
      <c r="H34" s="53"/>
      <c r="I34" s="53"/>
      <c r="J34" s="73"/>
      <c r="K34" s="74"/>
      <c r="M34" s="75"/>
      <c r="N34" s="76"/>
      <c r="O34" s="76"/>
      <c r="P34" s="76"/>
      <c r="Q34" s="76"/>
      <c r="R34" s="77"/>
      <c r="S34" s="76"/>
      <c r="T34" s="76"/>
      <c r="U34" s="77"/>
      <c r="V34" s="78"/>
      <c r="X34" s="75"/>
      <c r="Y34" s="76"/>
      <c r="Z34" s="76"/>
      <c r="AA34" s="76"/>
      <c r="AB34" s="76"/>
      <c r="AC34" s="77"/>
      <c r="AD34" s="76"/>
      <c r="AE34" s="76"/>
      <c r="AF34" s="77"/>
      <c r="AG34" s="78"/>
    </row>
    <row r="35" spans="1:33" x14ac:dyDescent="0.2">
      <c r="A35" s="70" t="s">
        <v>26</v>
      </c>
      <c r="B35" s="71">
        <f>(VLOOKUP($A35,'Occupancy Raw Data'!$B$8:$BE$45,'Occupancy Raw Data'!G$3,FALSE))/100</f>
        <v>0.24945770065075901</v>
      </c>
      <c r="C35" s="72">
        <f>(VLOOKUP($A35,'Occupancy Raw Data'!$B$8:$BE$45,'Occupancy Raw Data'!H$3,FALSE))/100</f>
        <v>0.37454808387563199</v>
      </c>
      <c r="D35" s="72">
        <f>(VLOOKUP($A35,'Occupancy Raw Data'!$B$8:$BE$45,'Occupancy Raw Data'!I$3,FALSE))/100</f>
        <v>0.404193781634128</v>
      </c>
      <c r="E35" s="72">
        <f>(VLOOKUP($A35,'Occupancy Raw Data'!$B$8:$BE$45,'Occupancy Raw Data'!J$3,FALSE))/100</f>
        <v>0.40925524222704196</v>
      </c>
      <c r="F35" s="72">
        <f>(VLOOKUP($A35,'Occupancy Raw Data'!$B$8:$BE$45,'Occupancy Raw Data'!K$3,FALSE))/100</f>
        <v>0.35140997830802595</v>
      </c>
      <c r="G35" s="73">
        <f>(VLOOKUP($A35,'Occupancy Raw Data'!$B$8:$BE$45,'Occupancy Raw Data'!L$3,FALSE))/100</f>
        <v>0.35777295733911701</v>
      </c>
      <c r="H35" s="53">
        <f>(VLOOKUP($A35,'Occupancy Raw Data'!$B$8:$BE$45,'Occupancy Raw Data'!N$3,FALSE))/100</f>
        <v>0.31164135936370202</v>
      </c>
      <c r="I35" s="53">
        <f>(VLOOKUP($A35,'Occupancy Raw Data'!$B$8:$BE$45,'Occupancy Raw Data'!O$3,FALSE))/100</f>
        <v>0.30513376717281199</v>
      </c>
      <c r="J35" s="73">
        <f>(VLOOKUP($A35,'Occupancy Raw Data'!$B$8:$BE$45,'Occupancy Raw Data'!P$3,FALSE))/100</f>
        <v>0.308387563268257</v>
      </c>
      <c r="K35" s="74">
        <f>(VLOOKUP($A35,'Occupancy Raw Data'!$B$8:$BE$45,'Occupancy Raw Data'!R$3,FALSE))/100</f>
        <v>0.34366284474744296</v>
      </c>
      <c r="M35" s="75">
        <f>VLOOKUP($A35,'ADR Raw Data'!$B$6:$BE$43,'ADR Raw Data'!G$1,FALSE)</f>
        <v>84.682492753623094</v>
      </c>
      <c r="N35" s="76">
        <f>VLOOKUP($A35,'ADR Raw Data'!$B$6:$BE$43,'ADR Raw Data'!H$1,FALSE)</f>
        <v>91.652374517374497</v>
      </c>
      <c r="O35" s="76">
        <f>VLOOKUP($A35,'ADR Raw Data'!$B$6:$BE$43,'ADR Raw Data'!I$1,FALSE)</f>
        <v>92.557638640429303</v>
      </c>
      <c r="P35" s="76">
        <f>VLOOKUP($A35,'ADR Raw Data'!$B$6:$BE$43,'ADR Raw Data'!J$1,FALSE)</f>
        <v>88.533922261483994</v>
      </c>
      <c r="Q35" s="76">
        <f>VLOOKUP($A35,'ADR Raw Data'!$B$6:$BE$43,'ADR Raw Data'!K$1,FALSE)</f>
        <v>88.430082304526707</v>
      </c>
      <c r="R35" s="77">
        <f>VLOOKUP($A35,'ADR Raw Data'!$B$6:$BE$43,'ADR Raw Data'!L$1,FALSE)</f>
        <v>89.538532740501196</v>
      </c>
      <c r="S35" s="76">
        <f>VLOOKUP($A35,'ADR Raw Data'!$B$6:$BE$43,'ADR Raw Data'!N$1,FALSE)</f>
        <v>91.265243619489496</v>
      </c>
      <c r="T35" s="76">
        <f>VLOOKUP($A35,'ADR Raw Data'!$B$6:$BE$43,'ADR Raw Data'!O$1,FALSE)</f>
        <v>90.681066350710907</v>
      </c>
      <c r="U35" s="77">
        <f>VLOOKUP($A35,'ADR Raw Data'!$B$6:$BE$43,'ADR Raw Data'!P$1,FALSE)</f>
        <v>90.976236811254296</v>
      </c>
      <c r="V35" s="78">
        <f>VLOOKUP($A35,'ADR Raw Data'!$B$6:$BE$43,'ADR Raw Data'!R$1,FALSE)</f>
        <v>89.907141568981004</v>
      </c>
      <c r="X35" s="75">
        <f>VLOOKUP($A35,'RevPAR Raw Data'!$B$6:$BE$43,'RevPAR Raw Data'!G$1,FALSE)</f>
        <v>21.124699927693399</v>
      </c>
      <c r="Y35" s="76">
        <f>VLOOKUP($A35,'RevPAR Raw Data'!$B$6:$BE$43,'RevPAR Raw Data'!H$1,FALSE)</f>
        <v>34.328221258134398</v>
      </c>
      <c r="Z35" s="76">
        <f>VLOOKUP($A35,'RevPAR Raw Data'!$B$6:$BE$43,'RevPAR Raw Data'!I$1,FALSE)</f>
        <v>37.4112219812002</v>
      </c>
      <c r="AA35" s="76">
        <f>VLOOKUP($A35,'RevPAR Raw Data'!$B$6:$BE$43,'RevPAR Raw Data'!J$1,FALSE)</f>
        <v>36.232971800433802</v>
      </c>
      <c r="AB35" s="76">
        <f>VLOOKUP($A35,'RevPAR Raw Data'!$B$6:$BE$43,'RevPAR Raw Data'!K$1,FALSE)</f>
        <v>31.075213304410699</v>
      </c>
      <c r="AC35" s="77">
        <f>VLOOKUP($A35,'RevPAR Raw Data'!$B$6:$BE$43,'RevPAR Raw Data'!L$1,FALSE)</f>
        <v>32.0344656543745</v>
      </c>
      <c r="AD35" s="76">
        <f>VLOOKUP($A35,'RevPAR Raw Data'!$B$6:$BE$43,'RevPAR Raw Data'!N$1,FALSE)</f>
        <v>28.4420245842371</v>
      </c>
      <c r="AE35" s="76">
        <f>VLOOKUP($A35,'RevPAR Raw Data'!$B$6:$BE$43,'RevPAR Raw Data'!O$1,FALSE)</f>
        <v>27.669855386840201</v>
      </c>
      <c r="AF35" s="77">
        <f>VLOOKUP($A35,'RevPAR Raw Data'!$B$6:$BE$43,'RevPAR Raw Data'!P$1,FALSE)</f>
        <v>28.0559399855386</v>
      </c>
      <c r="AG35" s="78">
        <f>VLOOKUP($A35,'RevPAR Raw Data'!$B$6:$BE$43,'RevPAR Raw Data'!R$1,FALSE)</f>
        <v>30.897744034707099</v>
      </c>
    </row>
    <row r="36" spans="1:33" x14ac:dyDescent="0.2">
      <c r="A36" s="55" t="s">
        <v>14</v>
      </c>
      <c r="B36" s="43">
        <f>(VLOOKUP($A35,'Occupancy Raw Data'!$B$8:$BE$51,'Occupancy Raw Data'!T$3,FALSE))/100</f>
        <v>-0.148148148148148</v>
      </c>
      <c r="C36" s="44">
        <f>(VLOOKUP($A35,'Occupancy Raw Data'!$B$8:$BE$51,'Occupancy Raw Data'!U$3,FALSE))/100</f>
        <v>6.8041237113402001E-2</v>
      </c>
      <c r="D36" s="44">
        <f>(VLOOKUP($A35,'Occupancy Raw Data'!$B$8:$BE$51,'Occupancy Raw Data'!V$3,FALSE))/100</f>
        <v>6.0721062618595799E-2</v>
      </c>
      <c r="E36" s="44">
        <f>(VLOOKUP($A35,'Occupancy Raw Data'!$B$8:$BE$51,'Occupancy Raw Data'!W$3,FALSE))/100</f>
        <v>3.6630036630036604E-2</v>
      </c>
      <c r="F36" s="44">
        <f>(VLOOKUP($A35,'Occupancy Raw Data'!$B$8:$BE$51,'Occupancy Raw Data'!X$3,FALSE))/100</f>
        <v>-4.3307086614173193E-2</v>
      </c>
      <c r="G36" s="44">
        <f>(VLOOKUP($A35,'Occupancy Raw Data'!$B$8:$BE$51,'Occupancy Raw Data'!Y$3,FALSE))/100</f>
        <v>1.2140833670578701E-3</v>
      </c>
      <c r="H36" s="45">
        <f>(VLOOKUP($A35,'Occupancy Raw Data'!$B$8:$BE$51,'Occupancy Raw Data'!AA$3,FALSE))/100</f>
        <v>-0.114989733059548</v>
      </c>
      <c r="I36" s="45">
        <f>(VLOOKUP($A35,'Occupancy Raw Data'!$B$8:$BE$51,'Occupancy Raw Data'!AB$3,FALSE))/100</f>
        <v>-8.6580086580086507E-2</v>
      </c>
      <c r="J36" s="44">
        <f>(VLOOKUP($A35,'Occupancy Raw Data'!$B$8:$BE$51,'Occupancy Raw Data'!AC$3,FALSE))/100</f>
        <v>-0.10115911485774401</v>
      </c>
      <c r="K36" s="46">
        <f>(VLOOKUP($A35,'Occupancy Raw Data'!$B$8:$BE$51,'Occupancy Raw Data'!AE$3,FALSE))/100</f>
        <v>-2.7192982456140304E-2</v>
      </c>
      <c r="M36" s="43">
        <f>(VLOOKUP($A35,'ADR Raw Data'!$B$6:$BE$49,'ADR Raw Data'!T$1,FALSE))/100</f>
        <v>-5.3940431585770297E-2</v>
      </c>
      <c r="N36" s="44">
        <f>(VLOOKUP($A35,'ADR Raw Data'!$B$6:$BE$49,'ADR Raw Data'!U$1,FALSE))/100</f>
        <v>-1.42320524166599E-2</v>
      </c>
      <c r="O36" s="44">
        <f>(VLOOKUP($A35,'ADR Raw Data'!$B$6:$BE$49,'ADR Raw Data'!V$1,FALSE))/100</f>
        <v>-2.5269255347489E-2</v>
      </c>
      <c r="P36" s="44">
        <f>(VLOOKUP($A35,'ADR Raw Data'!$B$6:$BE$49,'ADR Raw Data'!W$1,FALSE))/100</f>
        <v>-7.4232723903353795E-2</v>
      </c>
      <c r="Q36" s="44">
        <f>(VLOOKUP($A35,'ADR Raw Data'!$B$6:$BE$49,'ADR Raw Data'!X$1,FALSE))/100</f>
        <v>-6.6495399009617304E-2</v>
      </c>
      <c r="R36" s="44">
        <f>(VLOOKUP($A35,'ADR Raw Data'!$B$6:$BE$49,'ADR Raw Data'!Y$1,FALSE))/100</f>
        <v>-4.5207572781262299E-2</v>
      </c>
      <c r="S36" s="45">
        <f>(VLOOKUP($A35,'ADR Raw Data'!$B$6:$BE$49,'ADR Raw Data'!AA$1,FALSE))/100</f>
        <v>-4.3380383354646598E-2</v>
      </c>
      <c r="T36" s="45">
        <f>(VLOOKUP($A35,'ADR Raw Data'!$B$6:$BE$49,'ADR Raw Data'!AB$1,FALSE))/100</f>
        <v>-4.6035620566352901E-2</v>
      </c>
      <c r="U36" s="44">
        <f>(VLOOKUP($A35,'ADR Raw Data'!$B$6:$BE$49,'ADR Raw Data'!AC$1,FALSE))/100</f>
        <v>-4.4719048173075301E-2</v>
      </c>
      <c r="V36" s="46">
        <f>(VLOOKUP($A35,'ADR Raw Data'!$B$6:$BE$49,'ADR Raw Data'!AE$1,FALSE))/100</f>
        <v>-4.5392566278565E-2</v>
      </c>
      <c r="X36" s="43">
        <f>(VLOOKUP($A35,'RevPAR Raw Data'!$B$6:$BE$43,'RevPAR Raw Data'!T$1,FALSE))/100</f>
        <v>-0.194097404684174</v>
      </c>
      <c r="Y36" s="44">
        <f>(VLOOKUP($A35,'RevPAR Raw Data'!$B$6:$BE$43,'RevPAR Raw Data'!U$1,FALSE))/100</f>
        <v>5.2840818243649695E-2</v>
      </c>
      <c r="Z36" s="44">
        <f>(VLOOKUP($A35,'RevPAR Raw Data'!$B$6:$BE$43,'RevPAR Raw Data'!V$1,FALSE))/100</f>
        <v>3.39174312348266E-2</v>
      </c>
      <c r="AA36" s="44">
        <f>(VLOOKUP($A35,'RevPAR Raw Data'!$B$6:$BE$43,'RevPAR Raw Data'!W$1,FALSE))/100</f>
        <v>-4.0321834669044404E-2</v>
      </c>
      <c r="AB36" s="44">
        <f>(VLOOKUP($A35,'RevPAR Raw Data'!$B$6:$BE$43,'RevPAR Raw Data'!X$1,FALSE))/100</f>
        <v>-0.10692276361943699</v>
      </c>
      <c r="AC36" s="44">
        <f>(VLOOKUP($A35,'RevPAR Raw Data'!$B$6:$BE$43,'RevPAR Raw Data'!Y$1,FALSE))/100</f>
        <v>-4.40483751763832E-2</v>
      </c>
      <c r="AD36" s="45">
        <f>(VLOOKUP($A35,'RevPAR Raw Data'!$B$6:$BE$43,'RevPAR Raw Data'!AA$1,FALSE))/100</f>
        <v>-0.15338181771222301</v>
      </c>
      <c r="AE36" s="45">
        <f>(VLOOKUP($A35,'RevPAR Raw Data'!$B$6:$BE$43,'RevPAR Raw Data'!AB$1,FALSE))/100</f>
        <v>-0.12862993913203599</v>
      </c>
      <c r="AF36" s="44">
        <f>(VLOOKUP($A35,'RevPAR Raw Data'!$B$6:$BE$43,'RevPAR Raw Data'!AC$1,FALSE))/100</f>
        <v>-0.14135442370035101</v>
      </c>
      <c r="AG36" s="46">
        <f>(VLOOKUP($A35,'RevPAR Raw Data'!$B$6:$BE$43,'RevPAR Raw Data'!AE$1,FALSE))/100</f>
        <v>-7.1351189476253102E-2</v>
      </c>
    </row>
    <row r="37" spans="1:33" x14ac:dyDescent="0.2">
      <c r="A37" s="93"/>
      <c r="B37" s="71"/>
      <c r="C37" s="72"/>
      <c r="D37" s="72"/>
      <c r="E37" s="72"/>
      <c r="F37" s="72"/>
      <c r="G37" s="73"/>
      <c r="H37" s="53"/>
      <c r="I37" s="53"/>
      <c r="J37" s="73"/>
      <c r="K37" s="74"/>
      <c r="M37" s="75"/>
      <c r="N37" s="76"/>
      <c r="O37" s="76"/>
      <c r="P37" s="76"/>
      <c r="Q37" s="76"/>
      <c r="R37" s="77"/>
      <c r="S37" s="76"/>
      <c r="T37" s="76"/>
      <c r="U37" s="77"/>
      <c r="V37" s="78"/>
      <c r="X37" s="75"/>
      <c r="Y37" s="76"/>
      <c r="Z37" s="76"/>
      <c r="AA37" s="76"/>
      <c r="AB37" s="76"/>
      <c r="AC37" s="77"/>
      <c r="AD37" s="76"/>
      <c r="AE37" s="76"/>
      <c r="AF37" s="77"/>
      <c r="AG37" s="78"/>
    </row>
    <row r="38" spans="1:33" x14ac:dyDescent="0.2">
      <c r="A38" s="70" t="s">
        <v>27</v>
      </c>
      <c r="B38" s="71">
        <f>(VLOOKUP($A38,'Occupancy Raw Data'!$B$8:$BE$45,'Occupancy Raw Data'!G$3,FALSE))/100</f>
        <v>0.33054003724394698</v>
      </c>
      <c r="C38" s="72">
        <f>(VLOOKUP($A38,'Occupancy Raw Data'!$B$8:$BE$45,'Occupancy Raw Data'!H$3,FALSE))/100</f>
        <v>0.388940616594247</v>
      </c>
      <c r="D38" s="72">
        <f>(VLOOKUP($A38,'Occupancy Raw Data'!$B$8:$BE$45,'Occupancy Raw Data'!I$3,FALSE))/100</f>
        <v>0.41819263397475603</v>
      </c>
      <c r="E38" s="72">
        <f>(VLOOKUP($A38,'Occupancy Raw Data'!$B$8:$BE$45,'Occupancy Raw Data'!J$3,FALSE))/100</f>
        <v>0.42432236705979698</v>
      </c>
      <c r="F38" s="72">
        <f>(VLOOKUP($A38,'Occupancy Raw Data'!$B$8:$BE$45,'Occupancy Raw Data'!K$3,FALSE))/100</f>
        <v>0.44121146285950702</v>
      </c>
      <c r="G38" s="73">
        <f>(VLOOKUP($A38,'Occupancy Raw Data'!$B$8:$BE$45,'Occupancy Raw Data'!L$3,FALSE))/100</f>
        <v>0.40064142354645099</v>
      </c>
      <c r="H38" s="53">
        <f>(VLOOKUP($A38,'Occupancy Raw Data'!$B$8:$BE$45,'Occupancy Raw Data'!N$3,FALSE))/100</f>
        <v>0.49205979722739401</v>
      </c>
      <c r="I38" s="53">
        <f>(VLOOKUP($A38,'Occupancy Raw Data'!$B$8:$BE$45,'Occupancy Raw Data'!O$3,FALSE))/100</f>
        <v>0.49430995241051101</v>
      </c>
      <c r="J38" s="73">
        <f>(VLOOKUP($A38,'Occupancy Raw Data'!$B$8:$BE$45,'Occupancy Raw Data'!P$3,FALSE))/100</f>
        <v>0.49318487481895301</v>
      </c>
      <c r="K38" s="74">
        <f>(VLOOKUP($A38,'Occupancy Raw Data'!$B$8:$BE$45,'Occupancy Raw Data'!R$3,FALSE))/100</f>
        <v>0.42708240962430899</v>
      </c>
      <c r="M38" s="75">
        <f>VLOOKUP($A38,'ADR Raw Data'!$B$6:$BE$43,'ADR Raw Data'!G$1,FALSE)</f>
        <v>87.078588419405307</v>
      </c>
      <c r="N38" s="76">
        <f>VLOOKUP($A38,'ADR Raw Data'!$B$6:$BE$43,'ADR Raw Data'!H$1,FALSE)</f>
        <v>87.368001063971207</v>
      </c>
      <c r="O38" s="76">
        <f>VLOOKUP($A38,'ADR Raw Data'!$B$6:$BE$43,'ADR Raw Data'!I$1,FALSE)</f>
        <v>88.944096728307201</v>
      </c>
      <c r="P38" s="76">
        <f>VLOOKUP($A38,'ADR Raw Data'!$B$6:$BE$43,'ADR Raw Data'!J$1,FALSE)</f>
        <v>89.386177617944597</v>
      </c>
      <c r="Q38" s="76">
        <f>VLOOKUP($A38,'ADR Raw Data'!$B$6:$BE$43,'ADR Raw Data'!K$1,FALSE)</f>
        <v>91.938795357289393</v>
      </c>
      <c r="R38" s="77">
        <f>VLOOKUP($A38,'ADR Raw Data'!$B$6:$BE$43,'ADR Raw Data'!L$1,FALSE)</f>
        <v>89.083496875484101</v>
      </c>
      <c r="S38" s="76">
        <f>VLOOKUP($A38,'ADR Raw Data'!$B$6:$BE$43,'ADR Raw Data'!N$1,FALSE)</f>
        <v>101.316068331143</v>
      </c>
      <c r="T38" s="76">
        <f>VLOOKUP($A38,'ADR Raw Data'!$B$6:$BE$43,'ADR Raw Data'!O$1,FALSE)</f>
        <v>103.201899330263</v>
      </c>
      <c r="U38" s="77">
        <f>VLOOKUP($A38,'ADR Raw Data'!$B$6:$BE$43,'ADR Raw Data'!P$1,FALSE)</f>
        <v>102.26113485591399</v>
      </c>
      <c r="V38" s="78">
        <f>VLOOKUP($A38,'ADR Raw Data'!$B$6:$BE$43,'ADR Raw Data'!R$1,FALSE)</f>
        <v>93.431277197657195</v>
      </c>
      <c r="X38" s="75">
        <f>VLOOKUP($A38,'RevPAR Raw Data'!$B$6:$BE$43,'RevPAR Raw Data'!G$1,FALSE)</f>
        <v>28.7829598593006</v>
      </c>
      <c r="Y38" s="76">
        <f>VLOOKUP($A38,'RevPAR Raw Data'!$B$6:$BE$43,'RevPAR Raw Data'!H$1,FALSE)</f>
        <v>33.980964204427799</v>
      </c>
      <c r="Z38" s="76">
        <f>VLOOKUP($A38,'RevPAR Raw Data'!$B$6:$BE$43,'RevPAR Raw Data'!I$1,FALSE)</f>
        <v>37.195766087316301</v>
      </c>
      <c r="AA38" s="76">
        <f>VLOOKUP($A38,'RevPAR Raw Data'!$B$6:$BE$43,'RevPAR Raw Data'!J$1,FALSE)</f>
        <v>37.928554469273699</v>
      </c>
      <c r="AB38" s="76">
        <f>VLOOKUP($A38,'RevPAR Raw Data'!$B$6:$BE$43,'RevPAR Raw Data'!K$1,FALSE)</f>
        <v>40.5644503931305</v>
      </c>
      <c r="AC38" s="77">
        <f>VLOOKUP($A38,'RevPAR Raw Data'!$B$6:$BE$43,'RevPAR Raw Data'!L$1,FALSE)</f>
        <v>35.690539002689803</v>
      </c>
      <c r="AD38" s="76">
        <f>VLOOKUP($A38,'RevPAR Raw Data'!$B$6:$BE$43,'RevPAR Raw Data'!N$1,FALSE)</f>
        <v>49.853564038899201</v>
      </c>
      <c r="AE38" s="76">
        <f>VLOOKUP($A38,'RevPAR Raw Data'!$B$6:$BE$43,'RevPAR Raw Data'!O$1,FALSE)</f>
        <v>51.013725946617001</v>
      </c>
      <c r="AF38" s="77">
        <f>VLOOKUP($A38,'RevPAR Raw Data'!$B$6:$BE$43,'RevPAR Raw Data'!P$1,FALSE)</f>
        <v>50.433644992758097</v>
      </c>
      <c r="AG38" s="78">
        <f>VLOOKUP($A38,'RevPAR Raw Data'!$B$6:$BE$43,'RevPAR Raw Data'!R$1,FALSE)</f>
        <v>39.902854999852202</v>
      </c>
    </row>
    <row r="39" spans="1:33" x14ac:dyDescent="0.2">
      <c r="A39" s="55" t="s">
        <v>14</v>
      </c>
      <c r="B39" s="43">
        <f>(VLOOKUP($A38,'Occupancy Raw Data'!$B$8:$BE$51,'Occupancy Raw Data'!T$3,FALSE))/100</f>
        <v>-3.7491218315157796E-3</v>
      </c>
      <c r="C39" s="44">
        <f>(VLOOKUP($A38,'Occupancy Raw Data'!$B$8:$BE$51,'Occupancy Raw Data'!U$3,FALSE))/100</f>
        <v>8.5457579668408792E-2</v>
      </c>
      <c r="D39" s="44">
        <f>(VLOOKUP($A38,'Occupancy Raw Data'!$B$8:$BE$51,'Occupancy Raw Data'!V$3,FALSE))/100</f>
        <v>5.0646941500263401E-2</v>
      </c>
      <c r="E39" s="44">
        <f>(VLOOKUP($A38,'Occupancy Raw Data'!$B$8:$BE$51,'Occupancy Raw Data'!W$3,FALSE))/100</f>
        <v>3.8980819350031899E-2</v>
      </c>
      <c r="F39" s="44">
        <f>(VLOOKUP($A38,'Occupancy Raw Data'!$B$8:$BE$51,'Occupancy Raw Data'!X$3,FALSE))/100</f>
        <v>4.9999077874188093E-2</v>
      </c>
      <c r="G39" s="44">
        <f>(VLOOKUP($A38,'Occupancy Raw Data'!$B$8:$BE$51,'Occupancy Raw Data'!Y$3,FALSE))/100</f>
        <v>4.5110921982765298E-2</v>
      </c>
      <c r="H39" s="45">
        <f>(VLOOKUP($A38,'Occupancy Raw Data'!$B$8:$BE$51,'Occupancy Raw Data'!AA$3,FALSE))/100</f>
        <v>0.10422978911271401</v>
      </c>
      <c r="I39" s="45">
        <f>(VLOOKUP($A38,'Occupancy Raw Data'!$B$8:$BE$51,'Occupancy Raw Data'!AB$3,FALSE))/100</f>
        <v>0.149056410985131</v>
      </c>
      <c r="J39" s="44">
        <f>(VLOOKUP($A38,'Occupancy Raw Data'!$B$8:$BE$51,'Occupancy Raw Data'!AC$3,FALSE))/100</f>
        <v>0.126248324596763</v>
      </c>
      <c r="K39" s="46">
        <f>(VLOOKUP($A38,'Occupancy Raw Data'!$B$8:$BE$51,'Occupancy Raw Data'!AE$3,FALSE))/100</f>
        <v>7.05573543732394E-2</v>
      </c>
      <c r="M39" s="43">
        <f>(VLOOKUP($A38,'ADR Raw Data'!$B$6:$BE$49,'ADR Raw Data'!T$1,FALSE))/100</f>
        <v>2.37638388499667E-2</v>
      </c>
      <c r="N39" s="44">
        <f>(VLOOKUP($A38,'ADR Raw Data'!$B$6:$BE$49,'ADR Raw Data'!U$1,FALSE))/100</f>
        <v>-1.1140903643145599E-3</v>
      </c>
      <c r="O39" s="44">
        <f>(VLOOKUP($A38,'ADR Raw Data'!$B$6:$BE$49,'ADR Raw Data'!V$1,FALSE))/100</f>
        <v>-1.7294721454633899E-2</v>
      </c>
      <c r="P39" s="44">
        <f>(VLOOKUP($A38,'ADR Raw Data'!$B$6:$BE$49,'ADR Raw Data'!W$1,FALSE))/100</f>
        <v>-5.4130213472065002E-3</v>
      </c>
      <c r="Q39" s="44">
        <f>(VLOOKUP($A38,'ADR Raw Data'!$B$6:$BE$49,'ADR Raw Data'!X$1,FALSE))/100</f>
        <v>1.2711920698085799E-2</v>
      </c>
      <c r="R39" s="44">
        <f>(VLOOKUP($A38,'ADR Raw Data'!$B$6:$BE$49,'ADR Raw Data'!Y$1,FALSE))/100</f>
        <v>1.82394842490577E-3</v>
      </c>
      <c r="S39" s="45">
        <f>(VLOOKUP($A38,'ADR Raw Data'!$B$6:$BE$49,'ADR Raw Data'!AA$1,FALSE))/100</f>
        <v>3.5645273465550104E-2</v>
      </c>
      <c r="T39" s="45">
        <f>(VLOOKUP($A38,'ADR Raw Data'!$B$6:$BE$49,'ADR Raw Data'!AB$1,FALSE))/100</f>
        <v>2.1220154015494801E-2</v>
      </c>
      <c r="U39" s="44">
        <f>(VLOOKUP($A38,'ADR Raw Data'!$B$6:$BE$49,'ADR Raw Data'!AC$1,FALSE))/100</f>
        <v>2.8631367744606503E-2</v>
      </c>
      <c r="V39" s="46">
        <f>(VLOOKUP($A38,'ADR Raw Data'!$B$6:$BE$49,'ADR Raw Data'!AE$1,FALSE))/100</f>
        <v>1.3219479091236701E-2</v>
      </c>
      <c r="X39" s="43">
        <f>(VLOOKUP($A38,'RevPAR Raw Data'!$B$6:$BE$43,'RevPAR Raw Data'!T$1,FALSE))/100</f>
        <v>1.9925623491417802E-2</v>
      </c>
      <c r="Y39" s="44">
        <f>(VLOOKUP($A38,'RevPAR Raw Data'!$B$6:$BE$43,'RevPAR Raw Data'!U$1,FALSE))/100</f>
        <v>8.4248281838028002E-2</v>
      </c>
      <c r="Z39" s="44">
        <f>(VLOOKUP($A38,'RevPAR Raw Data'!$B$6:$BE$43,'RevPAR Raw Data'!V$1,FALSE))/100</f>
        <v>3.24762952998532E-2</v>
      </c>
      <c r="AA39" s="44">
        <f>(VLOOKUP($A38,'RevPAR Raw Data'!$B$6:$BE$43,'RevPAR Raw Data'!W$1,FALSE))/100</f>
        <v>3.3356793995551998E-2</v>
      </c>
      <c r="AB39" s="44">
        <f>(VLOOKUP($A38,'RevPAR Raw Data'!$B$6:$BE$43,'RevPAR Raw Data'!X$1,FALSE))/100</f>
        <v>6.3346582885188005E-2</v>
      </c>
      <c r="AC39" s="44">
        <f>(VLOOKUP($A38,'RevPAR Raw Data'!$B$6:$BE$43,'RevPAR Raw Data'!Y$1,FALSE))/100</f>
        <v>4.7017150402767598E-2</v>
      </c>
      <c r="AD39" s="45">
        <f>(VLOOKUP($A38,'RevPAR Raw Data'!$B$6:$BE$43,'RevPAR Raw Data'!AA$1,FALSE))/100</f>
        <v>0.14359036191444399</v>
      </c>
      <c r="AE39" s="45">
        <f>(VLOOKUP($A38,'RevPAR Raw Data'!$B$6:$BE$43,'RevPAR Raw Data'!AB$1,FALSE))/100</f>
        <v>0.17343956499872801</v>
      </c>
      <c r="AF39" s="44">
        <f>(VLOOKUP($A38,'RevPAR Raw Data'!$B$6:$BE$43,'RevPAR Raw Data'!AC$1,FALSE))/100</f>
        <v>0.15849435455004002</v>
      </c>
      <c r="AG39" s="46">
        <f>(VLOOKUP($A38,'RevPAR Raw Data'!$B$6:$BE$43,'RevPAR Raw Data'!AE$1,FALSE))/100</f>
        <v>8.4709564935346204E-2</v>
      </c>
    </row>
    <row r="40" spans="1:33" x14ac:dyDescent="0.2">
      <c r="A40" s="93"/>
      <c r="B40" s="71"/>
      <c r="C40" s="72"/>
      <c r="D40" s="72"/>
      <c r="E40" s="72"/>
      <c r="F40" s="72"/>
      <c r="G40" s="73"/>
      <c r="H40" s="53"/>
      <c r="I40" s="53"/>
      <c r="J40" s="73"/>
      <c r="K40" s="74"/>
      <c r="M40" s="75"/>
      <c r="N40" s="76"/>
      <c r="O40" s="76"/>
      <c r="P40" s="76"/>
      <c r="Q40" s="76"/>
      <c r="R40" s="77"/>
      <c r="S40" s="76"/>
      <c r="T40" s="76"/>
      <c r="U40" s="77"/>
      <c r="V40" s="78"/>
      <c r="X40" s="75"/>
      <c r="Y40" s="76"/>
      <c r="Z40" s="76"/>
      <c r="AA40" s="76"/>
      <c r="AB40" s="76"/>
      <c r="AC40" s="77"/>
      <c r="AD40" s="76"/>
      <c r="AE40" s="76"/>
      <c r="AF40" s="77"/>
      <c r="AG40" s="78"/>
    </row>
    <row r="41" spans="1:33" x14ac:dyDescent="0.2">
      <c r="A41" s="70" t="s">
        <v>28</v>
      </c>
      <c r="B41" s="71">
        <f>(VLOOKUP($A41,'Occupancy Raw Data'!$B$8:$BE$45,'Occupancy Raw Data'!G$3,FALSE))/100</f>
        <v>0.36468616129632997</v>
      </c>
      <c r="C41" s="72">
        <f>(VLOOKUP($A41,'Occupancy Raw Data'!$B$8:$BE$45,'Occupancy Raw Data'!H$3,FALSE))/100</f>
        <v>0.47036692121437801</v>
      </c>
      <c r="D41" s="72">
        <f>(VLOOKUP($A41,'Occupancy Raw Data'!$B$8:$BE$45,'Occupancy Raw Data'!I$3,FALSE))/100</f>
        <v>0.51886757310486098</v>
      </c>
      <c r="E41" s="72">
        <f>(VLOOKUP($A41,'Occupancy Raw Data'!$B$8:$BE$45,'Occupancy Raw Data'!J$3,FALSE))/100</f>
        <v>0.55352952132613098</v>
      </c>
      <c r="F41" s="72">
        <f>(VLOOKUP($A41,'Occupancy Raw Data'!$B$8:$BE$45,'Occupancy Raw Data'!K$3,FALSE))/100</f>
        <v>0.52527472527472496</v>
      </c>
      <c r="G41" s="73">
        <f>(VLOOKUP($A41,'Occupancy Raw Data'!$B$8:$BE$45,'Occupancy Raw Data'!L$3,FALSE))/100</f>
        <v>0.48654498044328498</v>
      </c>
      <c r="H41" s="53">
        <f>(VLOOKUP($A41,'Occupancy Raw Data'!$B$8:$BE$45,'Occupancy Raw Data'!N$3,FALSE))/100</f>
        <v>0.49616315887502305</v>
      </c>
      <c r="I41" s="53">
        <f>(VLOOKUP($A41,'Occupancy Raw Data'!$B$8:$BE$45,'Occupancy Raw Data'!O$3,FALSE))/100</f>
        <v>0.51797355187185601</v>
      </c>
      <c r="J41" s="73">
        <f>(VLOOKUP($A41,'Occupancy Raw Data'!$B$8:$BE$45,'Occupancy Raw Data'!P$3,FALSE))/100</f>
        <v>0.50706835537343997</v>
      </c>
      <c r="K41" s="74">
        <f>(VLOOKUP($A41,'Occupancy Raw Data'!$B$8:$BE$45,'Occupancy Raw Data'!R$3,FALSE))/100</f>
        <v>0.492408801851901</v>
      </c>
      <c r="M41" s="75">
        <f>VLOOKUP($A41,'ADR Raw Data'!$B$6:$BE$43,'ADR Raw Data'!G$1,FALSE)</f>
        <v>113.21837282941701</v>
      </c>
      <c r="N41" s="76">
        <f>VLOOKUP($A41,'ADR Raw Data'!$B$6:$BE$43,'ADR Raw Data'!H$1,FALSE)</f>
        <v>126.65231250494899</v>
      </c>
      <c r="O41" s="76">
        <f>VLOOKUP($A41,'ADR Raw Data'!$B$6:$BE$43,'ADR Raw Data'!I$1,FALSE)</f>
        <v>133.32280709311499</v>
      </c>
      <c r="P41" s="76">
        <f>VLOOKUP($A41,'ADR Raw Data'!$B$6:$BE$43,'ADR Raw Data'!J$1,FALSE)</f>
        <v>135.935399576028</v>
      </c>
      <c r="Q41" s="76">
        <f>VLOOKUP($A41,'ADR Raw Data'!$B$6:$BE$43,'ADR Raw Data'!K$1,FALSE)</f>
        <v>131.59665307425001</v>
      </c>
      <c r="R41" s="77">
        <f>VLOOKUP($A41,'ADR Raw Data'!$B$6:$BE$43,'ADR Raw Data'!L$1,FALSE)</f>
        <v>129.24098634898499</v>
      </c>
      <c r="S41" s="76">
        <f>VLOOKUP($A41,'ADR Raw Data'!$B$6:$BE$43,'ADR Raw Data'!N$1,FALSE)</f>
        <v>123.595464169075</v>
      </c>
      <c r="T41" s="76">
        <f>VLOOKUP($A41,'ADR Raw Data'!$B$6:$BE$43,'ADR Raw Data'!O$1,FALSE)</f>
        <v>122.36369830996</v>
      </c>
      <c r="U41" s="77">
        <f>VLOOKUP($A41,'ADR Raw Data'!$B$6:$BE$43,'ADR Raw Data'!P$1,FALSE)</f>
        <v>122.96633583720499</v>
      </c>
      <c r="V41" s="78">
        <f>VLOOKUP($A41,'ADR Raw Data'!$B$6:$BE$43,'ADR Raw Data'!R$1,FALSE)</f>
        <v>127.394856696674</v>
      </c>
      <c r="X41" s="75">
        <f>VLOOKUP($A41,'RevPAR Raw Data'!$B$6:$BE$43,'RevPAR Raw Data'!G$1,FALSE)</f>
        <v>41.289173775377101</v>
      </c>
      <c r="Y41" s="76">
        <f>VLOOKUP($A41,'RevPAR Raw Data'!$B$6:$BE$43,'RevPAR Raw Data'!H$1,FALSE)</f>
        <v>59.573058297634503</v>
      </c>
      <c r="Z41" s="76">
        <f>VLOOKUP($A41,'RevPAR Raw Data'!$B$6:$BE$43,'RevPAR Raw Data'!I$1,FALSE)</f>
        <v>69.176881355932196</v>
      </c>
      <c r="AA41" s="76">
        <f>VLOOKUP($A41,'RevPAR Raw Data'!$B$6:$BE$43,'RevPAR Raw Data'!J$1,FALSE)</f>
        <v>75.244256658595603</v>
      </c>
      <c r="AB41" s="76">
        <f>VLOOKUP($A41,'RevPAR Raw Data'!$B$6:$BE$43,'RevPAR Raw Data'!K$1,FALSE)</f>
        <v>69.124395790649999</v>
      </c>
      <c r="AC41" s="77">
        <f>VLOOKUP($A41,'RevPAR Raw Data'!$B$6:$BE$43,'RevPAR Raw Data'!L$1,FALSE)</f>
        <v>62.881553175637897</v>
      </c>
      <c r="AD41" s="76">
        <f>VLOOKUP($A41,'RevPAR Raw Data'!$B$6:$BE$43,'RevPAR Raw Data'!N$1,FALSE)</f>
        <v>61.323515924753202</v>
      </c>
      <c r="AE41" s="76">
        <f>VLOOKUP($A41,'RevPAR Raw Data'!$B$6:$BE$43,'RevPAR Raw Data'!O$1,FALSE)</f>
        <v>63.3811594337865</v>
      </c>
      <c r="AF41" s="77">
        <f>VLOOKUP($A41,'RevPAR Raw Data'!$B$6:$BE$43,'RevPAR Raw Data'!P$1,FALSE)</f>
        <v>62.352337679269802</v>
      </c>
      <c r="AG41" s="78">
        <f>VLOOKUP($A41,'RevPAR Raw Data'!$B$6:$BE$43,'RevPAR Raw Data'!R$1,FALSE)</f>
        <v>62.730348748104099</v>
      </c>
    </row>
    <row r="42" spans="1:33" x14ac:dyDescent="0.2">
      <c r="A42" s="55" t="s">
        <v>14</v>
      </c>
      <c r="B42" s="43">
        <f>(VLOOKUP($A41,'Occupancy Raw Data'!$B$8:$BE$51,'Occupancy Raw Data'!T$3,FALSE))/100</f>
        <v>-0.230823402007615</v>
      </c>
      <c r="C42" s="44">
        <f>(VLOOKUP($A41,'Occupancy Raw Data'!$B$8:$BE$51,'Occupancy Raw Data'!U$3,FALSE))/100</f>
        <v>-0.129005568593133</v>
      </c>
      <c r="D42" s="44">
        <f>(VLOOKUP($A41,'Occupancy Raw Data'!$B$8:$BE$51,'Occupancy Raw Data'!V$3,FALSE))/100</f>
        <v>2.2694107269199001E-2</v>
      </c>
      <c r="E42" s="44">
        <f>(VLOOKUP($A41,'Occupancy Raw Data'!$B$8:$BE$51,'Occupancy Raw Data'!W$3,FALSE))/100</f>
        <v>5.7791180722343898E-2</v>
      </c>
      <c r="F42" s="44">
        <f>(VLOOKUP($A41,'Occupancy Raw Data'!$B$8:$BE$51,'Occupancy Raw Data'!X$3,FALSE))/100</f>
        <v>6.2606514670831198E-2</v>
      </c>
      <c r="G42" s="44">
        <f>(VLOOKUP($A41,'Occupancy Raw Data'!$B$8:$BE$51,'Occupancy Raw Data'!Y$3,FALSE))/100</f>
        <v>-4.1905421252899602E-2</v>
      </c>
      <c r="H42" s="45">
        <f>(VLOOKUP($A41,'Occupancy Raw Data'!$B$8:$BE$51,'Occupancy Raw Data'!AA$3,FALSE))/100</f>
        <v>1.7077829487726199E-2</v>
      </c>
      <c r="I42" s="45">
        <f>(VLOOKUP($A41,'Occupancy Raw Data'!$B$8:$BE$51,'Occupancy Raw Data'!AB$3,FALSE))/100</f>
        <v>0.11739930444331201</v>
      </c>
      <c r="J42" s="44">
        <f>(VLOOKUP($A41,'Occupancy Raw Data'!$B$8:$BE$51,'Occupancy Raw Data'!AC$3,FALSE))/100</f>
        <v>6.5958468767463196E-2</v>
      </c>
      <c r="K42" s="46">
        <f>(VLOOKUP($A41,'Occupancy Raw Data'!$B$8:$BE$51,'Occupancy Raw Data'!AE$3,FALSE))/100</f>
        <v>-1.25057114601338E-2</v>
      </c>
      <c r="M42" s="43">
        <f>(VLOOKUP($A41,'ADR Raw Data'!$B$6:$BE$49,'ADR Raw Data'!T$1,FALSE))/100</f>
        <v>-1.3773655093866599E-2</v>
      </c>
      <c r="N42" s="44">
        <f>(VLOOKUP($A41,'ADR Raw Data'!$B$6:$BE$49,'ADR Raw Data'!U$1,FALSE))/100</f>
        <v>-2.4084634506163601E-2</v>
      </c>
      <c r="O42" s="44">
        <f>(VLOOKUP($A41,'ADR Raw Data'!$B$6:$BE$49,'ADR Raw Data'!V$1,FALSE))/100</f>
        <v>-2.81965339504061E-2</v>
      </c>
      <c r="P42" s="44">
        <f>(VLOOKUP($A41,'ADR Raw Data'!$B$6:$BE$49,'ADR Raw Data'!W$1,FALSE))/100</f>
        <v>-6.2808300759528302E-3</v>
      </c>
      <c r="Q42" s="44">
        <f>(VLOOKUP($A41,'ADR Raw Data'!$B$6:$BE$49,'ADR Raw Data'!X$1,FALSE))/100</f>
        <v>3.75450917103217E-2</v>
      </c>
      <c r="R42" s="44">
        <f>(VLOOKUP($A41,'ADR Raw Data'!$B$6:$BE$49,'ADR Raw Data'!Y$1,FALSE))/100</f>
        <v>-7.29799144697917E-4</v>
      </c>
      <c r="S42" s="45">
        <f>(VLOOKUP($A41,'ADR Raw Data'!$B$6:$BE$49,'ADR Raw Data'!AA$1,FALSE))/100</f>
        <v>9.2688280354172398E-2</v>
      </c>
      <c r="T42" s="45">
        <f>(VLOOKUP($A41,'ADR Raw Data'!$B$6:$BE$49,'ADR Raw Data'!AB$1,FALSE))/100</f>
        <v>7.9570558649193199E-2</v>
      </c>
      <c r="U42" s="44">
        <f>(VLOOKUP($A41,'ADR Raw Data'!$B$6:$BE$49,'ADR Raw Data'!AC$1,FALSE))/100</f>
        <v>8.6034247273780007E-2</v>
      </c>
      <c r="V42" s="46">
        <f>(VLOOKUP($A41,'ADR Raw Data'!$B$6:$BE$49,'ADR Raw Data'!AE$1,FALSE))/100</f>
        <v>1.9613115642084299E-2</v>
      </c>
      <c r="X42" s="43">
        <f>(VLOOKUP($A41,'RevPAR Raw Data'!$B$6:$BE$43,'RevPAR Raw Data'!T$1,FALSE))/100</f>
        <v>-0.24141777517463597</v>
      </c>
      <c r="Y42" s="44">
        <f>(VLOOKUP($A41,'RevPAR Raw Data'!$B$6:$BE$43,'RevPAR Raw Data'!U$1,FALSE))/100</f>
        <v>-0.149983151130471</v>
      </c>
      <c r="Z42" s="44">
        <f>(VLOOKUP($A41,'RevPAR Raw Data'!$B$6:$BE$43,'RevPAR Raw Data'!V$1,FALSE))/100</f>
        <v>-6.1423218472972099E-3</v>
      </c>
      <c r="AA42" s="44">
        <f>(VLOOKUP($A41,'RevPAR Raw Data'!$B$6:$BE$43,'RevPAR Raw Data'!W$1,FALSE))/100</f>
        <v>5.1147374060385296E-2</v>
      </c>
      <c r="AB42" s="44">
        <f>(VLOOKUP($A41,'RevPAR Raw Data'!$B$6:$BE$43,'RevPAR Raw Data'!X$1,FALSE))/100</f>
        <v>0.102502173716132</v>
      </c>
      <c r="AC42" s="44">
        <f>(VLOOKUP($A41,'RevPAR Raw Data'!$B$6:$BE$43,'RevPAR Raw Data'!Y$1,FALSE))/100</f>
        <v>-4.2604637857008992E-2</v>
      </c>
      <c r="AD42" s="45">
        <f>(VLOOKUP($A41,'RevPAR Raw Data'!$B$6:$BE$43,'RevPAR Raw Data'!AA$1,FALSE))/100</f>
        <v>0.11134902448929701</v>
      </c>
      <c r="AE42" s="45">
        <f>(VLOOKUP($A41,'RevPAR Raw Data'!$B$6:$BE$43,'RevPAR Raw Data'!AB$1,FALSE))/100</f>
        <v>0.20631139133208598</v>
      </c>
      <c r="AF42" s="44">
        <f>(VLOOKUP($A41,'RevPAR Raw Data'!$B$6:$BE$43,'RevPAR Raw Data'!AC$1,FALSE))/100</f>
        <v>0.15766740325298301</v>
      </c>
      <c r="AG42" s="46">
        <f>(VLOOKUP($A41,'RevPAR Raw Data'!$B$6:$BE$43,'RevPAR Raw Data'!AE$1,FALSE))/100</f>
        <v>6.8621282168962903E-3</v>
      </c>
    </row>
    <row r="43" spans="1:33" x14ac:dyDescent="0.2">
      <c r="A43" s="94"/>
      <c r="B43" s="71"/>
      <c r="C43" s="72"/>
      <c r="D43" s="72"/>
      <c r="E43" s="72"/>
      <c r="F43" s="72"/>
      <c r="G43" s="73"/>
      <c r="H43" s="53"/>
      <c r="I43" s="53"/>
      <c r="J43" s="73"/>
      <c r="K43" s="74"/>
      <c r="M43" s="75"/>
      <c r="N43" s="76"/>
      <c r="O43" s="76"/>
      <c r="P43" s="76"/>
      <c r="Q43" s="76"/>
      <c r="R43" s="77"/>
      <c r="S43" s="76"/>
      <c r="T43" s="76"/>
      <c r="U43" s="77"/>
      <c r="V43" s="78"/>
      <c r="X43" s="75"/>
      <c r="Y43" s="76"/>
      <c r="Z43" s="76"/>
      <c r="AA43" s="76"/>
      <c r="AB43" s="76"/>
      <c r="AC43" s="77"/>
      <c r="AD43" s="76"/>
      <c r="AE43" s="76"/>
      <c r="AF43" s="77"/>
      <c r="AG43" s="78"/>
    </row>
    <row r="44" spans="1:33" x14ac:dyDescent="0.2">
      <c r="A44" s="70" t="s">
        <v>29</v>
      </c>
      <c r="B44" s="71">
        <f>(VLOOKUP($A44,'Occupancy Raw Data'!$B$8:$BE$45,'Occupancy Raw Data'!G$3,FALSE))/100</f>
        <v>0.32137285491419598</v>
      </c>
      <c r="C44" s="72">
        <f>(VLOOKUP($A44,'Occupancy Raw Data'!$B$8:$BE$45,'Occupancy Raw Data'!H$3,FALSE))/100</f>
        <v>0.39600952459150901</v>
      </c>
      <c r="D44" s="72">
        <f>(VLOOKUP($A44,'Occupancy Raw Data'!$B$8:$BE$45,'Occupancy Raw Data'!I$3,FALSE))/100</f>
        <v>0.41078906314147295</v>
      </c>
      <c r="E44" s="72">
        <f>(VLOOKUP($A44,'Occupancy Raw Data'!$B$8:$BE$45,'Occupancy Raw Data'!J$3,FALSE))/100</f>
        <v>0.41998522046144998</v>
      </c>
      <c r="F44" s="72">
        <f>(VLOOKUP($A44,'Occupancy Raw Data'!$B$8:$BE$45,'Occupancy Raw Data'!K$3,FALSE))/100</f>
        <v>0.39371048526151498</v>
      </c>
      <c r="G44" s="73">
        <f>(VLOOKUP($A44,'Occupancy Raw Data'!$B$8:$BE$45,'Occupancy Raw Data'!L$3,FALSE))/100</f>
        <v>0.38837342967402899</v>
      </c>
      <c r="H44" s="53">
        <f>(VLOOKUP($A44,'Occupancy Raw Data'!$B$8:$BE$45,'Occupancy Raw Data'!N$3,FALSE))/100</f>
        <v>0.42228425979144396</v>
      </c>
      <c r="I44" s="53">
        <f>(VLOOKUP($A44,'Occupancy Raw Data'!$B$8:$BE$45,'Occupancy Raw Data'!O$3,FALSE))/100</f>
        <v>0.43402578208391396</v>
      </c>
      <c r="J44" s="73">
        <f>(VLOOKUP($A44,'Occupancy Raw Data'!$B$8:$BE$45,'Occupancy Raw Data'!P$3,FALSE))/100</f>
        <v>0.42815502093767899</v>
      </c>
      <c r="K44" s="74">
        <f>(VLOOKUP($A44,'Occupancy Raw Data'!$B$8:$BE$45,'Occupancy Raw Data'!R$3,FALSE))/100</f>
        <v>0.39973959860649999</v>
      </c>
      <c r="M44" s="75">
        <f>VLOOKUP($A44,'ADR Raw Data'!$B$6:$BE$43,'ADR Raw Data'!G$1,FALSE)</f>
        <v>88.153196218702007</v>
      </c>
      <c r="N44" s="76">
        <f>VLOOKUP($A44,'ADR Raw Data'!$B$6:$BE$43,'ADR Raw Data'!H$1,FALSE)</f>
        <v>88.141608957080607</v>
      </c>
      <c r="O44" s="76">
        <f>VLOOKUP($A44,'ADR Raw Data'!$B$6:$BE$43,'ADR Raw Data'!I$1,FALSE)</f>
        <v>90.177313611832901</v>
      </c>
      <c r="P44" s="76">
        <f>VLOOKUP($A44,'ADR Raw Data'!$B$6:$BE$43,'ADR Raw Data'!J$1,FALSE)</f>
        <v>88.103431085043894</v>
      </c>
      <c r="Q44" s="76">
        <f>VLOOKUP($A44,'ADR Raw Data'!$B$6:$BE$43,'ADR Raw Data'!K$1,FALSE)</f>
        <v>87.993391032325306</v>
      </c>
      <c r="R44" s="77">
        <f>VLOOKUP($A44,'ADR Raw Data'!$B$6:$BE$43,'ADR Raw Data'!L$1,FALSE)</f>
        <v>88.535858350951301</v>
      </c>
      <c r="S44" s="76">
        <f>VLOOKUP($A44,'ADR Raw Data'!$B$6:$BE$43,'ADR Raw Data'!N$1,FALSE)</f>
        <v>102.28368073109</v>
      </c>
      <c r="T44" s="76">
        <f>VLOOKUP($A44,'ADR Raw Data'!$B$6:$BE$43,'ADR Raw Data'!O$1,FALSE)</f>
        <v>96.148908437381706</v>
      </c>
      <c r="U44" s="77">
        <f>VLOOKUP($A44,'ADR Raw Data'!$B$6:$BE$43,'ADR Raw Data'!P$1,FALSE)</f>
        <v>99.174235305398398</v>
      </c>
      <c r="V44" s="78">
        <f>VLOOKUP($A44,'ADR Raw Data'!$B$6:$BE$43,'ADR Raw Data'!R$1,FALSE)</f>
        <v>91.791459549869401</v>
      </c>
      <c r="X44" s="75">
        <f>VLOOKUP($A44,'RevPAR Raw Data'!$B$6:$BE$43,'RevPAR Raw Data'!G$1,FALSE)</f>
        <v>28.3300443386156</v>
      </c>
      <c r="Y44" s="76">
        <f>VLOOKUP($A44,'RevPAR Raw Data'!$B$6:$BE$43,'RevPAR Raw Data'!H$1,FALSE)</f>
        <v>34.904916659824202</v>
      </c>
      <c r="Z44" s="76">
        <f>VLOOKUP($A44,'RevPAR Raw Data'!$B$6:$BE$43,'RevPAR Raw Data'!I$1,FALSE)</f>
        <v>37.0438541752196</v>
      </c>
      <c r="AA44" s="76">
        <f>VLOOKUP($A44,'RevPAR Raw Data'!$B$6:$BE$43,'RevPAR Raw Data'!J$1,FALSE)</f>
        <v>37.002138927662301</v>
      </c>
      <c r="AB44" s="76">
        <f>VLOOKUP($A44,'RevPAR Raw Data'!$B$6:$BE$43,'RevPAR Raw Data'!K$1,FALSE)</f>
        <v>34.643920683143101</v>
      </c>
      <c r="AC44" s="77">
        <f>VLOOKUP($A44,'RevPAR Raw Data'!$B$6:$BE$43,'RevPAR Raw Data'!L$1,FALSE)</f>
        <v>34.384974956892997</v>
      </c>
      <c r="AD44" s="76">
        <f>VLOOKUP($A44,'RevPAR Raw Data'!$B$6:$BE$43,'RevPAR Raw Data'!N$1,FALSE)</f>
        <v>43.192788406273003</v>
      </c>
      <c r="AE44" s="76">
        <f>VLOOKUP($A44,'RevPAR Raw Data'!$B$6:$BE$43,'RevPAR Raw Data'!O$1,FALSE)</f>
        <v>41.731105181049301</v>
      </c>
      <c r="AF44" s="77">
        <f>VLOOKUP($A44,'RevPAR Raw Data'!$B$6:$BE$43,'RevPAR Raw Data'!P$1,FALSE)</f>
        <v>42.461946793661198</v>
      </c>
      <c r="AG44" s="78">
        <f>VLOOKUP($A44,'RevPAR Raw Data'!$B$6:$BE$43,'RevPAR Raw Data'!R$1,FALSE)</f>
        <v>36.692681195969598</v>
      </c>
    </row>
    <row r="45" spans="1:33" x14ac:dyDescent="0.2">
      <c r="A45" s="55" t="s">
        <v>14</v>
      </c>
      <c r="B45" s="43">
        <f>(VLOOKUP($A44,'Occupancy Raw Data'!$B$8:$BE$51,'Occupancy Raw Data'!T$3,FALSE))/100</f>
        <v>-0.24042602911931699</v>
      </c>
      <c r="C45" s="44">
        <f>(VLOOKUP($A44,'Occupancy Raw Data'!$B$8:$BE$51,'Occupancy Raw Data'!U$3,FALSE))/100</f>
        <v>-2.3953474684518698E-2</v>
      </c>
      <c r="D45" s="44">
        <f>(VLOOKUP($A44,'Occupancy Raw Data'!$B$8:$BE$51,'Occupancy Raw Data'!V$3,FALSE))/100</f>
        <v>4.9628722035903704E-2</v>
      </c>
      <c r="E45" s="44">
        <f>(VLOOKUP($A44,'Occupancy Raw Data'!$B$8:$BE$51,'Occupancy Raw Data'!W$3,FALSE))/100</f>
        <v>2.3345473091826097E-2</v>
      </c>
      <c r="F45" s="44">
        <f>(VLOOKUP($A44,'Occupancy Raw Data'!$B$8:$BE$51,'Occupancy Raw Data'!X$3,FALSE))/100</f>
        <v>7.4783854910397102E-2</v>
      </c>
      <c r="G45" s="44">
        <f>(VLOOKUP($A44,'Occupancy Raw Data'!$B$8:$BE$51,'Occupancy Raw Data'!Y$3,FALSE))/100</f>
        <v>-2.7564249680917297E-2</v>
      </c>
      <c r="H45" s="45">
        <f>(VLOOKUP($A44,'Occupancy Raw Data'!$B$8:$BE$51,'Occupancy Raw Data'!AA$3,FALSE))/100</f>
        <v>0.161524183569668</v>
      </c>
      <c r="I45" s="45">
        <f>(VLOOKUP($A44,'Occupancy Raw Data'!$B$8:$BE$51,'Occupancy Raw Data'!AB$3,FALSE))/100</f>
        <v>0.204331039443226</v>
      </c>
      <c r="J45" s="44">
        <f>(VLOOKUP($A44,'Occupancy Raw Data'!$B$8:$BE$51,'Occupancy Raw Data'!AC$3,FALSE))/100</f>
        <v>0.18283380178769298</v>
      </c>
      <c r="K45" s="46">
        <f>(VLOOKUP($A44,'Occupancy Raw Data'!$B$8:$BE$51,'Occupancy Raw Data'!AE$3,FALSE))/100</f>
        <v>2.84170639981636E-2</v>
      </c>
      <c r="M45" s="43">
        <f>(VLOOKUP($A44,'ADR Raw Data'!$B$6:$BE$49,'ADR Raw Data'!T$1,FALSE))/100</f>
        <v>9.8516853275812701E-3</v>
      </c>
      <c r="N45" s="44">
        <f>(VLOOKUP($A44,'ADR Raw Data'!$B$6:$BE$49,'ADR Raw Data'!U$1,FALSE))/100</f>
        <v>7.4422890135999098E-3</v>
      </c>
      <c r="O45" s="44">
        <f>(VLOOKUP($A44,'ADR Raw Data'!$B$6:$BE$49,'ADR Raw Data'!V$1,FALSE))/100</f>
        <v>3.89703067252073E-2</v>
      </c>
      <c r="P45" s="44">
        <f>(VLOOKUP($A44,'ADR Raw Data'!$B$6:$BE$49,'ADR Raw Data'!W$1,FALSE))/100</f>
        <v>1.64264261517773E-2</v>
      </c>
      <c r="Q45" s="44">
        <f>(VLOOKUP($A44,'ADR Raw Data'!$B$6:$BE$49,'ADR Raw Data'!X$1,FALSE))/100</f>
        <v>1.5151353234389799E-2</v>
      </c>
      <c r="R45" s="44">
        <f>(VLOOKUP($A44,'ADR Raw Data'!$B$6:$BE$49,'ADR Raw Data'!Y$1,FALSE))/100</f>
        <v>1.7688140490472199E-2</v>
      </c>
      <c r="S45" s="45">
        <f>(VLOOKUP($A44,'ADR Raw Data'!$B$6:$BE$49,'ADR Raw Data'!AA$1,FALSE))/100</f>
        <v>9.6184841203285493E-2</v>
      </c>
      <c r="T45" s="45">
        <f>(VLOOKUP($A44,'ADR Raw Data'!$B$6:$BE$49,'ADR Raw Data'!AB$1,FALSE))/100</f>
        <v>2.2313038759207104E-2</v>
      </c>
      <c r="U45" s="44">
        <f>(VLOOKUP($A44,'ADR Raw Data'!$B$6:$BE$49,'ADR Raw Data'!AC$1,FALSE))/100</f>
        <v>5.8672143221507801E-2</v>
      </c>
      <c r="V45" s="46">
        <f>(VLOOKUP($A44,'ADR Raw Data'!$B$6:$BE$49,'ADR Raw Data'!AE$1,FALSE))/100</f>
        <v>3.3982738878484804E-2</v>
      </c>
      <c r="X45" s="43">
        <f>(VLOOKUP($A44,'RevPAR Raw Data'!$B$6:$BE$43,'RevPAR Raw Data'!T$1,FALSE))/100</f>
        <v>-0.23294294537517898</v>
      </c>
      <c r="Y45" s="44">
        <f>(VLOOKUP($A44,'RevPAR Raw Data'!$B$6:$BE$43,'RevPAR Raw Data'!U$1,FALSE))/100</f>
        <v>-1.66894543524009E-2</v>
      </c>
      <c r="Z45" s="44">
        <f>(VLOOKUP($A44,'RevPAR Raw Data'!$B$6:$BE$43,'RevPAR Raw Data'!V$1,FALSE))/100</f>
        <v>9.0533075281230294E-2</v>
      </c>
      <c r="AA45" s="44">
        <f>(VLOOKUP($A44,'RevPAR Raw Data'!$B$6:$BE$43,'RevPAR Raw Data'!W$1,FALSE))/100</f>
        <v>4.0155381933324706E-2</v>
      </c>
      <c r="AB45" s="44">
        <f>(VLOOKUP($A44,'RevPAR Raw Data'!$B$6:$BE$43,'RevPAR Raw Data'!X$1,FALSE))/100</f>
        <v>9.1068284746763692E-2</v>
      </c>
      <c r="AC45" s="44">
        <f>(VLOOKUP($A44,'RevPAR Raw Data'!$B$6:$BE$43,'RevPAR Raw Data'!Y$1,FALSE))/100</f>
        <v>-1.03636695113156E-2</v>
      </c>
      <c r="AD45" s="45">
        <f>(VLOOKUP($A44,'RevPAR Raw Data'!$B$6:$BE$43,'RevPAR Raw Data'!AA$1,FALSE))/100</f>
        <v>0.27324520272009201</v>
      </c>
      <c r="AE45" s="45">
        <f>(VLOOKUP($A44,'RevPAR Raw Data'!$B$6:$BE$43,'RevPAR Raw Data'!AB$1,FALSE))/100</f>
        <v>0.23120332460523901</v>
      </c>
      <c r="AF45" s="44">
        <f>(VLOOKUP($A44,'RevPAR Raw Data'!$B$6:$BE$43,'RevPAR Raw Data'!AC$1,FALSE))/100</f>
        <v>0.25223319601342103</v>
      </c>
      <c r="AG45" s="46">
        <f>(VLOOKUP($A44,'RevPAR Raw Data'!$B$6:$BE$43,'RevPAR Raw Data'!AE$1,FALSE))/100</f>
        <v>6.3365492542191301E-2</v>
      </c>
    </row>
    <row r="46" spans="1:33" x14ac:dyDescent="0.2">
      <c r="A46" s="93"/>
      <c r="B46" s="71"/>
      <c r="C46" s="72"/>
      <c r="D46" s="72"/>
      <c r="E46" s="72"/>
      <c r="F46" s="72"/>
      <c r="G46" s="73"/>
      <c r="H46" s="53"/>
      <c r="I46" s="53"/>
      <c r="J46" s="73"/>
      <c r="K46" s="74"/>
      <c r="M46" s="75"/>
      <c r="N46" s="76"/>
      <c r="O46" s="76"/>
      <c r="P46" s="76"/>
      <c r="Q46" s="76"/>
      <c r="R46" s="77"/>
      <c r="S46" s="76"/>
      <c r="T46" s="76"/>
      <c r="U46" s="77"/>
      <c r="V46" s="78"/>
      <c r="X46" s="75"/>
      <c r="Y46" s="76"/>
      <c r="Z46" s="76"/>
      <c r="AA46" s="76"/>
      <c r="AB46" s="76"/>
      <c r="AC46" s="77"/>
      <c r="AD46" s="76"/>
      <c r="AE46" s="76"/>
      <c r="AF46" s="77"/>
      <c r="AG46" s="78"/>
    </row>
    <row r="47" spans="1:33" x14ac:dyDescent="0.2">
      <c r="A47" s="70" t="s">
        <v>30</v>
      </c>
      <c r="B47" s="71">
        <f>(VLOOKUP($A47,'Occupancy Raw Data'!$B$8:$BE$45,'Occupancy Raw Data'!G$3,FALSE))/100</f>
        <v>0.33362969548788596</v>
      </c>
      <c r="C47" s="72">
        <f>(VLOOKUP($A47,'Occupancy Raw Data'!$B$8:$BE$45,'Occupancy Raw Data'!H$3,FALSE))/100</f>
        <v>0.48432985107801696</v>
      </c>
      <c r="D47" s="72">
        <f>(VLOOKUP($A47,'Occupancy Raw Data'!$B$8:$BE$45,'Occupancy Raw Data'!I$3,FALSE))/100</f>
        <v>0.51855967992887297</v>
      </c>
      <c r="E47" s="72">
        <f>(VLOOKUP($A47,'Occupancy Raw Data'!$B$8:$BE$45,'Occupancy Raw Data'!J$3,FALSE))/100</f>
        <v>0.513447432762836</v>
      </c>
      <c r="F47" s="72">
        <f>(VLOOKUP($A47,'Occupancy Raw Data'!$B$8:$BE$45,'Occupancy Raw Data'!K$3,FALSE))/100</f>
        <v>0.46099133140697901</v>
      </c>
      <c r="G47" s="73">
        <f>(VLOOKUP($A47,'Occupancy Raw Data'!$B$8:$BE$45,'Occupancy Raw Data'!L$3,FALSE))/100</f>
        <v>0.46219159813291805</v>
      </c>
      <c r="H47" s="53">
        <f>(VLOOKUP($A47,'Occupancy Raw Data'!$B$8:$BE$45,'Occupancy Raw Data'!N$3,FALSE))/100</f>
        <v>0.41631473660813501</v>
      </c>
      <c r="I47" s="53">
        <f>(VLOOKUP($A47,'Occupancy Raw Data'!$B$8:$BE$45,'Occupancy Raw Data'!O$3,FALSE))/100</f>
        <v>0.42164925539008602</v>
      </c>
      <c r="J47" s="73">
        <f>(VLOOKUP($A47,'Occupancy Raw Data'!$B$8:$BE$45,'Occupancy Raw Data'!P$3,FALSE))/100</f>
        <v>0.41898199599911001</v>
      </c>
      <c r="K47" s="74">
        <f>(VLOOKUP($A47,'Occupancy Raw Data'!$B$8:$BE$45,'Occupancy Raw Data'!R$3,FALSE))/100</f>
        <v>0.44984599752325899</v>
      </c>
      <c r="M47" s="75">
        <f>VLOOKUP($A47,'ADR Raw Data'!$B$6:$BE$43,'ADR Raw Data'!G$1,FALSE)</f>
        <v>87.559493670885999</v>
      </c>
      <c r="N47" s="76">
        <f>VLOOKUP($A47,'ADR Raw Data'!$B$6:$BE$43,'ADR Raw Data'!H$1,FALSE)</f>
        <v>99.078875631023394</v>
      </c>
      <c r="O47" s="76">
        <f>VLOOKUP($A47,'ADR Raw Data'!$B$6:$BE$43,'ADR Raw Data'!I$1,FALSE)</f>
        <v>99.095349335619304</v>
      </c>
      <c r="P47" s="76">
        <f>VLOOKUP($A47,'ADR Raw Data'!$B$6:$BE$43,'ADR Raw Data'!J$1,FALSE)</f>
        <v>102.001571428571</v>
      </c>
      <c r="Q47" s="76">
        <f>VLOOKUP($A47,'ADR Raw Data'!$B$6:$BE$43,'ADR Raw Data'!K$1,FALSE)</f>
        <v>96.606504339440605</v>
      </c>
      <c r="R47" s="77">
        <f>VLOOKUP($A47,'ADR Raw Data'!$B$6:$BE$43,'ADR Raw Data'!L$1,FALSE)</f>
        <v>97.575708377416504</v>
      </c>
      <c r="S47" s="76">
        <f>VLOOKUP($A47,'ADR Raw Data'!$B$6:$BE$43,'ADR Raw Data'!N$1,FALSE)</f>
        <v>96.791179925253601</v>
      </c>
      <c r="T47" s="76">
        <f>VLOOKUP($A47,'ADR Raw Data'!$B$6:$BE$43,'ADR Raw Data'!O$1,FALSE)</f>
        <v>96.157717448602995</v>
      </c>
      <c r="U47" s="77">
        <f>VLOOKUP($A47,'ADR Raw Data'!$B$6:$BE$43,'ADR Raw Data'!P$1,FALSE)</f>
        <v>96.472432360742701</v>
      </c>
      <c r="V47" s="78">
        <f>VLOOKUP($A47,'ADR Raw Data'!$B$6:$BE$43,'ADR Raw Data'!R$1,FALSE)</f>
        <v>97.282114067904203</v>
      </c>
      <c r="X47" s="75">
        <f>VLOOKUP($A47,'RevPAR Raw Data'!$B$6:$BE$43,'RevPAR Raw Data'!G$1,FALSE)</f>
        <v>29.212447210491199</v>
      </c>
      <c r="Y47" s="76">
        <f>VLOOKUP($A47,'RevPAR Raw Data'!$B$6:$BE$43,'RevPAR Raw Data'!H$1,FALSE)</f>
        <v>47.986857079350898</v>
      </c>
      <c r="Z47" s="76">
        <f>VLOOKUP($A47,'RevPAR Raw Data'!$B$6:$BE$43,'RevPAR Raw Data'!I$1,FALSE)</f>
        <v>51.3868526339186</v>
      </c>
      <c r="AA47" s="76">
        <f>VLOOKUP($A47,'RevPAR Raw Data'!$B$6:$BE$43,'RevPAR Raw Data'!J$1,FALSE)</f>
        <v>52.372444987774998</v>
      </c>
      <c r="AB47" s="76">
        <f>VLOOKUP($A47,'RevPAR Raw Data'!$B$6:$BE$43,'RevPAR Raw Data'!K$1,FALSE)</f>
        <v>44.534761058012798</v>
      </c>
      <c r="AC47" s="77">
        <f>VLOOKUP($A47,'RevPAR Raw Data'!$B$6:$BE$43,'RevPAR Raw Data'!L$1,FALSE)</f>
        <v>45.098672593909697</v>
      </c>
      <c r="AD47" s="76">
        <f>VLOOKUP($A47,'RevPAR Raw Data'!$B$6:$BE$43,'RevPAR Raw Data'!N$1,FALSE)</f>
        <v>40.295594576572498</v>
      </c>
      <c r="AE47" s="76">
        <f>VLOOKUP($A47,'RevPAR Raw Data'!$B$6:$BE$43,'RevPAR Raw Data'!O$1,FALSE)</f>
        <v>40.544829962213797</v>
      </c>
      <c r="AF47" s="77">
        <f>VLOOKUP($A47,'RevPAR Raw Data'!$B$6:$BE$43,'RevPAR Raw Data'!P$1,FALSE)</f>
        <v>40.420212269393097</v>
      </c>
      <c r="AG47" s="78">
        <f>VLOOKUP($A47,'RevPAR Raw Data'!$B$6:$BE$43,'RevPAR Raw Data'!R$1,FALSE)</f>
        <v>43.761969644047802</v>
      </c>
    </row>
    <row r="48" spans="1:33" x14ac:dyDescent="0.2">
      <c r="A48" s="55" t="s">
        <v>14</v>
      </c>
      <c r="B48" s="43">
        <f>(VLOOKUP($A47,'Occupancy Raw Data'!$B$8:$BE$51,'Occupancy Raw Data'!T$3,FALSE))/100</f>
        <v>-0.225090345895715</v>
      </c>
      <c r="C48" s="44">
        <f>(VLOOKUP($A47,'Occupancy Raw Data'!$B$8:$BE$51,'Occupancy Raw Data'!U$3,FALSE))/100</f>
        <v>1.91768007483629E-2</v>
      </c>
      <c r="D48" s="44">
        <f>(VLOOKUP($A47,'Occupancy Raw Data'!$B$8:$BE$51,'Occupancy Raw Data'!V$3,FALSE))/100</f>
        <v>-4.5807770961145099E-2</v>
      </c>
      <c r="E48" s="44">
        <f>(VLOOKUP($A47,'Occupancy Raw Data'!$B$8:$BE$51,'Occupancy Raw Data'!W$3,FALSE))/100</f>
        <v>-7.3033707865168496E-2</v>
      </c>
      <c r="F48" s="44">
        <f>(VLOOKUP($A47,'Occupancy Raw Data'!$B$8:$BE$51,'Occupancy Raw Data'!X$3,FALSE))/100</f>
        <v>-8.1081081081081002E-2</v>
      </c>
      <c r="G48" s="44">
        <f>(VLOOKUP($A47,'Occupancy Raw Data'!$B$8:$BE$51,'Occupancy Raw Data'!Y$3,FALSE))/100</f>
        <v>-7.7380424172508594E-2</v>
      </c>
      <c r="H48" s="45">
        <f>(VLOOKUP($A47,'Occupancy Raw Data'!$B$8:$BE$51,'Occupancy Raw Data'!AA$3,FALSE))/100</f>
        <v>-0.12271662763466001</v>
      </c>
      <c r="I48" s="45">
        <f>(VLOOKUP($A47,'Occupancy Raw Data'!$B$8:$BE$51,'Occupancy Raw Data'!AB$3,FALSE))/100</f>
        <v>1.7158176943699699E-2</v>
      </c>
      <c r="J48" s="44">
        <f>(VLOOKUP($A47,'Occupancy Raw Data'!$B$8:$BE$51,'Occupancy Raw Data'!AC$3,FALSE))/100</f>
        <v>-5.7500000000000002E-2</v>
      </c>
      <c r="K48" s="46">
        <f>(VLOOKUP($A47,'Occupancy Raw Data'!$B$8:$BE$51,'Occupancy Raw Data'!AE$3,FALSE))/100</f>
        <v>-7.2172375401139494E-2</v>
      </c>
      <c r="M48" s="43">
        <f>(VLOOKUP($A47,'ADR Raw Data'!$B$6:$BE$49,'ADR Raw Data'!T$1,FALSE))/100</f>
        <v>-6.3239641464594903E-2</v>
      </c>
      <c r="N48" s="44">
        <f>(VLOOKUP($A47,'ADR Raw Data'!$B$6:$BE$49,'ADR Raw Data'!U$1,FALSE))/100</f>
        <v>-2.4052672805332E-2</v>
      </c>
      <c r="O48" s="44">
        <f>(VLOOKUP($A47,'ADR Raw Data'!$B$6:$BE$49,'ADR Raw Data'!V$1,FALSE))/100</f>
        <v>-5.9798579331492296E-2</v>
      </c>
      <c r="P48" s="44">
        <f>(VLOOKUP($A47,'ADR Raw Data'!$B$6:$BE$49,'ADR Raw Data'!W$1,FALSE))/100</f>
        <v>-2.9473577784747098E-2</v>
      </c>
      <c r="Q48" s="44">
        <f>(VLOOKUP($A47,'ADR Raw Data'!$B$6:$BE$49,'ADR Raw Data'!X$1,FALSE))/100</f>
        <v>-4.5387347737761603E-2</v>
      </c>
      <c r="R48" s="44">
        <f>(VLOOKUP($A47,'ADR Raw Data'!$B$6:$BE$49,'ADR Raw Data'!Y$1,FALSE))/100</f>
        <v>-4.0603315730903401E-2</v>
      </c>
      <c r="S48" s="45">
        <f>(VLOOKUP($A47,'ADR Raw Data'!$B$6:$BE$49,'ADR Raw Data'!AA$1,FALSE))/100</f>
        <v>-2.4192708570420499E-2</v>
      </c>
      <c r="T48" s="45">
        <f>(VLOOKUP($A47,'ADR Raw Data'!$B$6:$BE$49,'ADR Raw Data'!AB$1,FALSE))/100</f>
        <v>8.8367420604769191E-4</v>
      </c>
      <c r="U48" s="44">
        <f>(VLOOKUP($A47,'ADR Raw Data'!$B$6:$BE$49,'ADR Raw Data'!AC$1,FALSE))/100</f>
        <v>-1.2939307240496901E-2</v>
      </c>
      <c r="V48" s="46">
        <f>(VLOOKUP($A47,'ADR Raw Data'!$B$6:$BE$49,'ADR Raw Data'!AE$1,FALSE))/100</f>
        <v>-3.3612453557624697E-2</v>
      </c>
      <c r="X48" s="43">
        <f>(VLOOKUP($A47,'RevPAR Raw Data'!$B$6:$BE$43,'RevPAR Raw Data'!T$1,FALSE))/100</f>
        <v>-0.27409535458872297</v>
      </c>
      <c r="Y48" s="44">
        <f>(VLOOKUP($A47,'RevPAR Raw Data'!$B$6:$BE$43,'RevPAR Raw Data'!U$1,FALSE))/100</f>
        <v>-5.3371253708224698E-3</v>
      </c>
      <c r="Z48" s="44">
        <f>(VLOOKUP($A47,'RevPAR Raw Data'!$B$6:$BE$43,'RevPAR Raw Data'!V$1,FALSE))/100</f>
        <v>-0.102867110666818</v>
      </c>
      <c r="AA48" s="44">
        <f>(VLOOKUP($A47,'RevPAR Raw Data'!$B$6:$BE$43,'RevPAR Raw Data'!W$1,FALSE))/100</f>
        <v>-0.10035472098024301</v>
      </c>
      <c r="AB48" s="44">
        <f>(VLOOKUP($A47,'RevPAR Raw Data'!$B$6:$BE$43,'RevPAR Raw Data'!X$1,FALSE))/100</f>
        <v>-0.122788373596862</v>
      </c>
      <c r="AC48" s="44">
        <f>(VLOOKUP($A47,'RevPAR Raw Data'!$B$6:$BE$43,'RevPAR Raw Data'!Y$1,FALSE))/100</f>
        <v>-0.11484183810934401</v>
      </c>
      <c r="AD48" s="45">
        <f>(VLOOKUP($A47,'RevPAR Raw Data'!$B$6:$BE$43,'RevPAR Raw Data'!AA$1,FALSE))/100</f>
        <v>-0.14394048859597</v>
      </c>
      <c r="AE48" s="45">
        <f>(VLOOKUP($A47,'RevPAR Raw Data'!$B$6:$BE$43,'RevPAR Raw Data'!AB$1,FALSE))/100</f>
        <v>1.8057013388135298E-2</v>
      </c>
      <c r="AF48" s="44">
        <f>(VLOOKUP($A47,'RevPAR Raw Data'!$B$6:$BE$43,'RevPAR Raw Data'!AC$1,FALSE))/100</f>
        <v>-6.96952970741683E-2</v>
      </c>
      <c r="AG48" s="46">
        <f>(VLOOKUP($A47,'RevPAR Raw Data'!$B$6:$BE$43,'RevPAR Raw Data'!AE$1,FALSE))/100</f>
        <v>-0.10335893834245001</v>
      </c>
    </row>
    <row r="49" spans="1:33" x14ac:dyDescent="0.2">
      <c r="A49" s="93"/>
      <c r="B49" s="71"/>
      <c r="C49" s="72"/>
      <c r="D49" s="72"/>
      <c r="E49" s="72"/>
      <c r="F49" s="72"/>
      <c r="G49" s="73"/>
      <c r="H49" s="53"/>
      <c r="I49" s="53"/>
      <c r="J49" s="73"/>
      <c r="K49" s="74"/>
      <c r="M49" s="75"/>
      <c r="N49" s="76"/>
      <c r="O49" s="76"/>
      <c r="P49" s="76"/>
      <c r="Q49" s="76"/>
      <c r="R49" s="77"/>
      <c r="S49" s="76"/>
      <c r="T49" s="76"/>
      <c r="U49" s="77"/>
      <c r="V49" s="78"/>
      <c r="X49" s="75"/>
      <c r="Y49" s="76"/>
      <c r="Z49" s="76"/>
      <c r="AA49" s="76"/>
      <c r="AB49" s="76"/>
      <c r="AC49" s="77"/>
      <c r="AD49" s="76"/>
      <c r="AE49" s="76"/>
      <c r="AF49" s="77"/>
      <c r="AG49" s="78"/>
    </row>
    <row r="50" spans="1:33" x14ac:dyDescent="0.2">
      <c r="A50" s="70" t="s">
        <v>31</v>
      </c>
      <c r="B50" s="71">
        <f>(VLOOKUP($A50,'Occupancy Raw Data'!$B$8:$BE$45,'Occupancy Raw Data'!G$3,FALSE))/100</f>
        <v>0.28365276211950297</v>
      </c>
      <c r="C50" s="72">
        <f>(VLOOKUP($A50,'Occupancy Raw Data'!$B$8:$BE$45,'Occupancy Raw Data'!H$3,FALSE))/100</f>
        <v>0.37688838782412604</v>
      </c>
      <c r="D50" s="72">
        <f>(VLOOKUP($A50,'Occupancy Raw Data'!$B$8:$BE$45,'Occupancy Raw Data'!I$3,FALSE))/100</f>
        <v>0.38951521984216397</v>
      </c>
      <c r="E50" s="72">
        <f>(VLOOKUP($A50,'Occupancy Raw Data'!$B$8:$BE$45,'Occupancy Raw Data'!J$3,FALSE))/100</f>
        <v>0.40360766629086797</v>
      </c>
      <c r="F50" s="72">
        <f>(VLOOKUP($A50,'Occupancy Raw Data'!$B$8:$BE$45,'Occupancy Raw Data'!K$3,FALSE))/100</f>
        <v>0.373618940248027</v>
      </c>
      <c r="G50" s="73">
        <f>(VLOOKUP($A50,'Occupancy Raw Data'!$B$8:$BE$45,'Occupancy Raw Data'!L$3,FALSE))/100</f>
        <v>0.36545659526493701</v>
      </c>
      <c r="H50" s="53">
        <f>(VLOOKUP($A50,'Occupancy Raw Data'!$B$8:$BE$45,'Occupancy Raw Data'!N$3,FALSE))/100</f>
        <v>0.36110484780157798</v>
      </c>
      <c r="I50" s="53">
        <f>(VLOOKUP($A50,'Occupancy Raw Data'!$B$8:$BE$45,'Occupancy Raw Data'!O$3,FALSE))/100</f>
        <v>0.377903043968432</v>
      </c>
      <c r="J50" s="73">
        <f>(VLOOKUP($A50,'Occupancy Raw Data'!$B$8:$BE$45,'Occupancy Raw Data'!P$3,FALSE))/100</f>
        <v>0.36950394588500501</v>
      </c>
      <c r="K50" s="74">
        <f>(VLOOKUP($A50,'Occupancy Raw Data'!$B$8:$BE$45,'Occupancy Raw Data'!R$3,FALSE))/100</f>
        <v>0.36661298115638502</v>
      </c>
      <c r="M50" s="75">
        <f>VLOOKUP($A50,'ADR Raw Data'!$B$6:$BE$43,'ADR Raw Data'!G$1,FALSE)</f>
        <v>87.444837042925201</v>
      </c>
      <c r="N50" s="76">
        <f>VLOOKUP($A50,'ADR Raw Data'!$B$6:$BE$43,'ADR Raw Data'!H$1,FALSE)</f>
        <v>92.8258899192342</v>
      </c>
      <c r="O50" s="76">
        <f>VLOOKUP($A50,'ADR Raw Data'!$B$6:$BE$43,'ADR Raw Data'!I$1,FALSE)</f>
        <v>93.574703328509401</v>
      </c>
      <c r="P50" s="76">
        <f>VLOOKUP($A50,'ADR Raw Data'!$B$6:$BE$43,'ADR Raw Data'!J$1,FALSE)</f>
        <v>93.793896648044594</v>
      </c>
      <c r="Q50" s="76">
        <f>VLOOKUP($A50,'ADR Raw Data'!$B$6:$BE$43,'ADR Raw Data'!K$1,FALSE)</f>
        <v>95.772691611345806</v>
      </c>
      <c r="R50" s="77">
        <f>VLOOKUP($A50,'ADR Raw Data'!$B$6:$BE$43,'ADR Raw Data'!L$1,FALSE)</f>
        <v>92.966535661401707</v>
      </c>
      <c r="S50" s="76">
        <f>VLOOKUP($A50,'ADR Raw Data'!$B$6:$BE$43,'ADR Raw Data'!N$1,FALSE)</f>
        <v>110.00431158289101</v>
      </c>
      <c r="T50" s="76">
        <f>VLOOKUP($A50,'ADR Raw Data'!$B$6:$BE$43,'ADR Raw Data'!O$1,FALSE)</f>
        <v>110.644090095465</v>
      </c>
      <c r="U50" s="77">
        <f>VLOOKUP($A50,'ADR Raw Data'!$B$6:$BE$43,'ADR Raw Data'!P$1,FALSE)</f>
        <v>110.33147215865699</v>
      </c>
      <c r="V50" s="78">
        <f>VLOOKUP($A50,'ADR Raw Data'!$B$6:$BE$43,'ADR Raw Data'!R$1,FALSE)</f>
        <v>97.967069806264504</v>
      </c>
      <c r="X50" s="75">
        <f>VLOOKUP($A50,'RevPAR Raw Data'!$B$6:$BE$43,'RevPAR Raw Data'!G$1,FALSE)</f>
        <v>24.803969560315601</v>
      </c>
      <c r="Y50" s="76">
        <f>VLOOKUP($A50,'RevPAR Raw Data'!$B$6:$BE$43,'RevPAR Raw Data'!H$1,FALSE)</f>
        <v>34.984999999999999</v>
      </c>
      <c r="Z50" s="76">
        <f>VLOOKUP($A50,'RevPAR Raw Data'!$B$6:$BE$43,'RevPAR Raw Data'!I$1,FALSE)</f>
        <v>36.448771138669599</v>
      </c>
      <c r="AA50" s="76">
        <f>VLOOKUP($A50,'RevPAR Raw Data'!$B$6:$BE$43,'RevPAR Raw Data'!J$1,FALSE)</f>
        <v>37.855935738444103</v>
      </c>
      <c r="AB50" s="76">
        <f>VLOOKUP($A50,'RevPAR Raw Data'!$B$6:$BE$43,'RevPAR Raw Data'!K$1,FALSE)</f>
        <v>35.7824915445321</v>
      </c>
      <c r="AC50" s="77">
        <f>VLOOKUP($A50,'RevPAR Raw Data'!$B$6:$BE$43,'RevPAR Raw Data'!L$1,FALSE)</f>
        <v>33.9752335963923</v>
      </c>
      <c r="AD50" s="76">
        <f>VLOOKUP($A50,'RevPAR Raw Data'!$B$6:$BE$43,'RevPAR Raw Data'!N$1,FALSE)</f>
        <v>39.723090191657199</v>
      </c>
      <c r="AE50" s="76">
        <f>VLOOKUP($A50,'RevPAR Raw Data'!$B$6:$BE$43,'RevPAR Raw Data'!O$1,FALSE)</f>
        <v>41.812738444193897</v>
      </c>
      <c r="AF50" s="77">
        <f>VLOOKUP($A50,'RevPAR Raw Data'!$B$6:$BE$43,'RevPAR Raw Data'!P$1,FALSE)</f>
        <v>40.767914317925502</v>
      </c>
      <c r="AG50" s="78">
        <f>VLOOKUP($A50,'RevPAR Raw Data'!$B$6:$BE$43,'RevPAR Raw Data'!R$1,FALSE)</f>
        <v>35.915999516830396</v>
      </c>
    </row>
    <row r="51" spans="1:33" x14ac:dyDescent="0.2">
      <c r="A51" s="55" t="s">
        <v>14</v>
      </c>
      <c r="B51" s="43">
        <f>(VLOOKUP($A50,'Occupancy Raw Data'!$B$8:$BE$51,'Occupancy Raw Data'!T$3,FALSE))/100</f>
        <v>-0.24054260464777902</v>
      </c>
      <c r="C51" s="44">
        <f>(VLOOKUP($A50,'Occupancy Raw Data'!$B$8:$BE$51,'Occupancy Raw Data'!U$3,FALSE))/100</f>
        <v>-1.78127855223154E-2</v>
      </c>
      <c r="D51" s="44">
        <f>(VLOOKUP($A50,'Occupancy Raw Data'!$B$8:$BE$51,'Occupancy Raw Data'!V$3,FALSE))/100</f>
        <v>-7.9765063326701302E-2</v>
      </c>
      <c r="E51" s="44">
        <f>(VLOOKUP($A50,'Occupancy Raw Data'!$B$8:$BE$51,'Occupancy Raw Data'!W$3,FALSE))/100</f>
        <v>-7.9351763539782794E-2</v>
      </c>
      <c r="F51" s="44">
        <f>(VLOOKUP($A50,'Occupancy Raw Data'!$B$8:$BE$51,'Occupancy Raw Data'!X$3,FALSE))/100</f>
        <v>-3.8578696606568499E-2</v>
      </c>
      <c r="G51" s="44">
        <f>(VLOOKUP($A50,'Occupancy Raw Data'!$B$8:$BE$51,'Occupancy Raw Data'!Y$3,FALSE))/100</f>
        <v>-8.9772640374554194E-2</v>
      </c>
      <c r="H51" s="45">
        <f>(VLOOKUP($A50,'Occupancy Raw Data'!$B$8:$BE$51,'Occupancy Raw Data'!AA$3,FALSE))/100</f>
        <v>-0.119456637761007</v>
      </c>
      <c r="I51" s="45">
        <f>(VLOOKUP($A50,'Occupancy Raw Data'!$B$8:$BE$51,'Occupancy Raw Data'!AB$3,FALSE))/100</f>
        <v>-3.6571723896182802E-2</v>
      </c>
      <c r="J51" s="44">
        <f>(VLOOKUP($A50,'Occupancy Raw Data'!$B$8:$BE$51,'Occupancy Raw Data'!AC$3,FALSE))/100</f>
        <v>-7.8935907098376598E-2</v>
      </c>
      <c r="K51" s="46">
        <f>(VLOOKUP($A50,'Occupancy Raw Data'!$B$8:$BE$51,'Occupancy Raw Data'!AE$3,FALSE))/100</f>
        <v>-8.6678246935917511E-2</v>
      </c>
      <c r="M51" s="43">
        <f>(VLOOKUP($A50,'ADR Raw Data'!$B$6:$BE$49,'ADR Raw Data'!T$1,FALSE))/100</f>
        <v>-3.0689656920910399E-2</v>
      </c>
      <c r="N51" s="44">
        <f>(VLOOKUP($A50,'ADR Raw Data'!$B$6:$BE$49,'ADR Raw Data'!U$1,FALSE))/100</f>
        <v>6.6892667820697407E-3</v>
      </c>
      <c r="O51" s="44">
        <f>(VLOOKUP($A50,'ADR Raw Data'!$B$6:$BE$49,'ADR Raw Data'!V$1,FALSE))/100</f>
        <v>3.9845815865628895E-3</v>
      </c>
      <c r="P51" s="44">
        <f>(VLOOKUP($A50,'ADR Raw Data'!$B$6:$BE$49,'ADR Raw Data'!W$1,FALSE))/100</f>
        <v>-1.53090724458981E-2</v>
      </c>
      <c r="Q51" s="44">
        <f>(VLOOKUP($A50,'ADR Raw Data'!$B$6:$BE$49,'ADR Raw Data'!X$1,FALSE))/100</f>
        <v>-1.5597740518099298E-2</v>
      </c>
      <c r="R51" s="44">
        <f>(VLOOKUP($A50,'ADR Raw Data'!$B$6:$BE$49,'ADR Raw Data'!Y$1,FALSE))/100</f>
        <v>-7.78083138824197E-3</v>
      </c>
      <c r="S51" s="45">
        <f>(VLOOKUP($A50,'ADR Raw Data'!$B$6:$BE$49,'ADR Raw Data'!AA$1,FALSE))/100</f>
        <v>-3.9662958118939504E-3</v>
      </c>
      <c r="T51" s="45">
        <f>(VLOOKUP($A50,'ADR Raw Data'!$B$6:$BE$49,'ADR Raw Data'!AB$1,FALSE))/100</f>
        <v>-1.21702194677577E-3</v>
      </c>
      <c r="U51" s="44">
        <f>(VLOOKUP($A50,'ADR Raw Data'!$B$6:$BE$49,'ADR Raw Data'!AC$1,FALSE))/100</f>
        <v>-2.4900776761684201E-3</v>
      </c>
      <c r="V51" s="46">
        <f>(VLOOKUP($A50,'ADR Raw Data'!$B$6:$BE$49,'ADR Raw Data'!AE$1,FALSE))/100</f>
        <v>-5.6581726006069396E-3</v>
      </c>
      <c r="X51" s="43">
        <f>(VLOOKUP($A50,'RevPAR Raw Data'!$B$6:$BE$43,'RevPAR Raw Data'!T$1,FALSE))/100</f>
        <v>-0.26385009155718697</v>
      </c>
      <c r="Y51" s="44">
        <f>(VLOOKUP($A50,'RevPAR Raw Data'!$B$6:$BE$43,'RevPAR Raw Data'!U$1,FALSE))/100</f>
        <v>-1.12426732147363E-2</v>
      </c>
      <c r="Z51" s="44">
        <f>(VLOOKUP($A50,'RevPAR Raw Data'!$B$6:$BE$43,'RevPAR Raw Data'!V$1,FALSE))/100</f>
        <v>-7.6098312142721003E-2</v>
      </c>
      <c r="AA51" s="44">
        <f>(VLOOKUP($A50,'RevPAR Raw Data'!$B$6:$BE$43,'RevPAR Raw Data'!W$1,FALSE))/100</f>
        <v>-9.3446034088940699E-2</v>
      </c>
      <c r="AB51" s="44">
        <f>(VLOOKUP($A50,'RevPAR Raw Data'!$B$6:$BE$43,'RevPAR Raw Data'!X$1,FALSE))/100</f>
        <v>-5.35746966254722E-2</v>
      </c>
      <c r="AC51" s="44">
        <f>(VLOOKUP($A50,'RevPAR Raw Data'!$B$6:$BE$43,'RevPAR Raw Data'!Y$1,FALSE))/100</f>
        <v>-9.6854965984764493E-2</v>
      </c>
      <c r="AD51" s="45">
        <f>(VLOOKUP($A50,'RevPAR Raw Data'!$B$6:$BE$43,'RevPAR Raw Data'!AA$1,FALSE))/100</f>
        <v>-0.122949133210846</v>
      </c>
      <c r="AE51" s="45">
        <f>(VLOOKUP($A50,'RevPAR Raw Data'!$B$6:$BE$43,'RevPAR Raw Data'!AB$1,FALSE))/100</f>
        <v>-3.7744237252345499E-2</v>
      </c>
      <c r="AF51" s="44">
        <f>(VLOOKUP($A50,'RevPAR Raw Data'!$B$6:$BE$43,'RevPAR Raw Data'!AC$1,FALSE))/100</f>
        <v>-8.12294282344313E-2</v>
      </c>
      <c r="AG51" s="46">
        <f>(VLOOKUP($A50,'RevPAR Raw Data'!$B$6:$BE$43,'RevPAR Raw Data'!AE$1,FALSE))/100</f>
        <v>-9.1845979054642993E-2</v>
      </c>
    </row>
    <row r="52" spans="1:33" x14ac:dyDescent="0.2">
      <c r="A52" s="94"/>
      <c r="B52" s="71"/>
      <c r="C52" s="72"/>
      <c r="D52" s="72"/>
      <c r="E52" s="72"/>
      <c r="F52" s="72"/>
      <c r="G52" s="73"/>
      <c r="H52" s="53"/>
      <c r="I52" s="53"/>
      <c r="J52" s="73"/>
      <c r="K52" s="74"/>
      <c r="M52" s="75"/>
      <c r="N52" s="76"/>
      <c r="O52" s="76"/>
      <c r="P52" s="76"/>
      <c r="Q52" s="76"/>
      <c r="R52" s="77"/>
      <c r="S52" s="76"/>
      <c r="T52" s="76"/>
      <c r="U52" s="77"/>
      <c r="V52" s="78"/>
      <c r="X52" s="75"/>
      <c r="Y52" s="76"/>
      <c r="Z52" s="76"/>
      <c r="AA52" s="76"/>
      <c r="AB52" s="76"/>
      <c r="AC52" s="77"/>
      <c r="AD52" s="76"/>
      <c r="AE52" s="76"/>
      <c r="AF52" s="77"/>
      <c r="AG52" s="78"/>
    </row>
    <row r="53" spans="1:33" x14ac:dyDescent="0.2">
      <c r="A53" s="70" t="s">
        <v>32</v>
      </c>
      <c r="B53" s="71">
        <f>(VLOOKUP($A53,'Occupancy Raw Data'!$B$8:$BE$45,'Occupancy Raw Data'!G$3,FALSE))/100</f>
        <v>0.23218066337332299</v>
      </c>
      <c r="C53" s="72">
        <f>(VLOOKUP($A53,'Occupancy Raw Data'!$B$8:$BE$45,'Occupancy Raw Data'!H$3,FALSE))/100</f>
        <v>0.36979534227240601</v>
      </c>
      <c r="D53" s="72">
        <f>(VLOOKUP($A53,'Occupancy Raw Data'!$B$8:$BE$45,'Occupancy Raw Data'!I$3,FALSE))/100</f>
        <v>0.398023994354269</v>
      </c>
      <c r="E53" s="72">
        <f>(VLOOKUP($A53,'Occupancy Raw Data'!$B$8:$BE$45,'Occupancy Raw Data'!J$3,FALSE))/100</f>
        <v>0.40084685956245503</v>
      </c>
      <c r="F53" s="72">
        <f>(VLOOKUP($A53,'Occupancy Raw Data'!$B$8:$BE$45,'Occupancy Raw Data'!K$3,FALSE))/100</f>
        <v>0.34015525758644999</v>
      </c>
      <c r="G53" s="73">
        <f>(VLOOKUP($A53,'Occupancy Raw Data'!$B$8:$BE$45,'Occupancy Raw Data'!L$3,FALSE))/100</f>
        <v>0.34820042342978097</v>
      </c>
      <c r="H53" s="53">
        <f>(VLOOKUP($A53,'Occupancy Raw Data'!$B$8:$BE$45,'Occupancy Raw Data'!N$3,FALSE))/100</f>
        <v>0.30134086097388801</v>
      </c>
      <c r="I53" s="53">
        <f>(VLOOKUP($A53,'Occupancy Raw Data'!$B$8:$BE$45,'Occupancy Raw Data'!O$3,FALSE))/100</f>
        <v>0.29146083274523599</v>
      </c>
      <c r="J53" s="73">
        <f>(VLOOKUP($A53,'Occupancy Raw Data'!$B$8:$BE$45,'Occupancy Raw Data'!P$3,FALSE))/100</f>
        <v>0.29640084685956203</v>
      </c>
      <c r="K53" s="74">
        <f>(VLOOKUP($A53,'Occupancy Raw Data'!$B$8:$BE$45,'Occupancy Raw Data'!R$3,FALSE))/100</f>
        <v>0.333400544409718</v>
      </c>
      <c r="M53" s="75">
        <f>VLOOKUP($A53,'ADR Raw Data'!$B$6:$BE$43,'ADR Raw Data'!G$1,FALSE)</f>
        <v>76.979209726443699</v>
      </c>
      <c r="N53" s="76">
        <f>VLOOKUP($A53,'ADR Raw Data'!$B$6:$BE$43,'ADR Raw Data'!H$1,FALSE)</f>
        <v>87.287881679389301</v>
      </c>
      <c r="O53" s="76">
        <f>VLOOKUP($A53,'ADR Raw Data'!$B$6:$BE$43,'ADR Raw Data'!I$1,FALSE)</f>
        <v>88.675106382978697</v>
      </c>
      <c r="P53" s="76">
        <f>VLOOKUP($A53,'ADR Raw Data'!$B$6:$BE$43,'ADR Raw Data'!J$1,FALSE)</f>
        <v>87.9657394366197</v>
      </c>
      <c r="Q53" s="76">
        <f>VLOOKUP($A53,'ADR Raw Data'!$B$6:$BE$43,'ADR Raw Data'!K$1,FALSE)</f>
        <v>85.937593360995805</v>
      </c>
      <c r="R53" s="77">
        <f>VLOOKUP($A53,'ADR Raw Data'!$B$6:$BE$43,'ADR Raw Data'!L$1,FALSE)</f>
        <v>86.122509120389097</v>
      </c>
      <c r="S53" s="76">
        <f>VLOOKUP($A53,'ADR Raw Data'!$B$6:$BE$43,'ADR Raw Data'!N$1,FALSE)</f>
        <v>81.947189695550307</v>
      </c>
      <c r="T53" s="76">
        <f>VLOOKUP($A53,'ADR Raw Data'!$B$6:$BE$43,'ADR Raw Data'!O$1,FALSE)</f>
        <v>80.787336561743302</v>
      </c>
      <c r="U53" s="77">
        <f>VLOOKUP($A53,'ADR Raw Data'!$B$6:$BE$43,'ADR Raw Data'!P$1,FALSE)</f>
        <v>81.376928571428493</v>
      </c>
      <c r="V53" s="78">
        <f>VLOOKUP($A53,'ADR Raw Data'!$B$6:$BE$43,'ADR Raw Data'!R$1,FALSE)</f>
        <v>84.917100090716602</v>
      </c>
      <c r="X53" s="75">
        <f>VLOOKUP($A53,'RevPAR Raw Data'!$B$6:$BE$43,'RevPAR Raw Data'!G$1,FALSE)</f>
        <v>17.873083980239901</v>
      </c>
      <c r="Y53" s="76">
        <f>VLOOKUP($A53,'RevPAR Raw Data'!$B$6:$BE$43,'RevPAR Raw Data'!H$1,FALSE)</f>
        <v>32.278652081863001</v>
      </c>
      <c r="Z53" s="76">
        <f>VLOOKUP($A53,'RevPAR Raw Data'!$B$6:$BE$43,'RevPAR Raw Data'!I$1,FALSE)</f>
        <v>35.294820042342899</v>
      </c>
      <c r="AA53" s="76">
        <f>VLOOKUP($A53,'RevPAR Raw Data'!$B$6:$BE$43,'RevPAR Raw Data'!J$1,FALSE)</f>
        <v>35.260790402258202</v>
      </c>
      <c r="AB53" s="76">
        <f>VLOOKUP($A53,'RevPAR Raw Data'!$B$6:$BE$43,'RevPAR Raw Data'!K$1,FALSE)</f>
        <v>29.232124206069098</v>
      </c>
      <c r="AC53" s="77">
        <f>VLOOKUP($A53,'RevPAR Raw Data'!$B$6:$BE$43,'RevPAR Raw Data'!L$1,FALSE)</f>
        <v>29.987894142554602</v>
      </c>
      <c r="AD53" s="76">
        <f>VLOOKUP($A53,'RevPAR Raw Data'!$B$6:$BE$43,'RevPAR Raw Data'!N$1,FALSE)</f>
        <v>24.6940366972477</v>
      </c>
      <c r="AE53" s="76">
        <f>VLOOKUP($A53,'RevPAR Raw Data'!$B$6:$BE$43,'RevPAR Raw Data'!O$1,FALSE)</f>
        <v>23.546344389555301</v>
      </c>
      <c r="AF53" s="77">
        <f>VLOOKUP($A53,'RevPAR Raw Data'!$B$6:$BE$43,'RevPAR Raw Data'!P$1,FALSE)</f>
        <v>24.120190543401499</v>
      </c>
      <c r="AG53" s="78">
        <f>VLOOKUP($A53,'RevPAR Raw Data'!$B$6:$BE$43,'RevPAR Raw Data'!R$1,FALSE)</f>
        <v>28.311407399939501</v>
      </c>
    </row>
    <row r="54" spans="1:33" x14ac:dyDescent="0.2">
      <c r="A54" s="55" t="s">
        <v>14</v>
      </c>
      <c r="B54" s="43">
        <f>(VLOOKUP($A53,'Occupancy Raw Data'!$B$8:$BE$51,'Occupancy Raw Data'!T$3,FALSE))/100</f>
        <v>-0.25056947608200397</v>
      </c>
      <c r="C54" s="44">
        <f>(VLOOKUP($A53,'Occupancy Raw Data'!$B$8:$BE$51,'Occupancy Raw Data'!U$3,FALSE))/100</f>
        <v>0.103157894736842</v>
      </c>
      <c r="D54" s="44">
        <f>(VLOOKUP($A53,'Occupancy Raw Data'!$B$8:$BE$51,'Occupancy Raw Data'!V$3,FALSE))/100</f>
        <v>8.04597701149425E-2</v>
      </c>
      <c r="E54" s="44">
        <f>(VLOOKUP($A53,'Occupancy Raw Data'!$B$8:$BE$51,'Occupancy Raw Data'!W$3,FALSE))/100</f>
        <v>5.3803339517625198E-2</v>
      </c>
      <c r="F54" s="44">
        <f>(VLOOKUP($A53,'Occupancy Raw Data'!$B$8:$BE$51,'Occupancy Raw Data'!X$3,FALSE))/100</f>
        <v>-3.0181086519114601E-2</v>
      </c>
      <c r="G54" s="44">
        <f>(VLOOKUP($A53,'Occupancy Raw Data'!$B$8:$BE$51,'Occupancy Raw Data'!Y$3,FALSE))/100</f>
        <v>-2.0226537216828399E-3</v>
      </c>
      <c r="H54" s="45">
        <f>(VLOOKUP($A53,'Occupancy Raw Data'!$B$8:$BE$51,'Occupancy Raw Data'!AA$3,FALSE))/100</f>
        <v>-0.18975332068311102</v>
      </c>
      <c r="I54" s="45">
        <f>(VLOOKUP($A53,'Occupancy Raw Data'!$B$8:$BE$51,'Occupancy Raw Data'!AB$3,FALSE))/100</f>
        <v>-0.13778705636743202</v>
      </c>
      <c r="J54" s="44">
        <f>(VLOOKUP($A53,'Occupancy Raw Data'!$B$8:$BE$51,'Occupancy Raw Data'!AC$3,FALSE))/100</f>
        <v>-0.16500994035785202</v>
      </c>
      <c r="K54" s="46">
        <f>(VLOOKUP($A53,'Occupancy Raw Data'!$B$8:$BE$51,'Occupancy Raw Data'!AE$3,FALSE))/100</f>
        <v>-4.9166187464059805E-2</v>
      </c>
      <c r="M54" s="43">
        <f>(VLOOKUP($A53,'ADR Raw Data'!$B$6:$BE$49,'ADR Raw Data'!T$1,FALSE))/100</f>
        <v>-6.63670099842575E-2</v>
      </c>
      <c r="N54" s="44">
        <f>(VLOOKUP($A53,'ADR Raw Data'!$B$6:$BE$49,'ADR Raw Data'!U$1,FALSE))/100</f>
        <v>3.0754106813304399E-2</v>
      </c>
      <c r="O54" s="44">
        <f>(VLOOKUP($A53,'ADR Raw Data'!$B$6:$BE$49,'ADR Raw Data'!V$1,FALSE))/100</f>
        <v>2.4979119553016901E-2</v>
      </c>
      <c r="P54" s="44">
        <f>(VLOOKUP($A53,'ADR Raw Data'!$B$6:$BE$49,'ADR Raw Data'!W$1,FALSE))/100</f>
        <v>3.07265255743524E-2</v>
      </c>
      <c r="Q54" s="44">
        <f>(VLOOKUP($A53,'ADR Raw Data'!$B$6:$BE$49,'ADR Raw Data'!X$1,FALSE))/100</f>
        <v>2.3871307913732802E-3</v>
      </c>
      <c r="R54" s="44">
        <f>(VLOOKUP($A53,'ADR Raw Data'!$B$6:$BE$49,'ADR Raw Data'!Y$1,FALSE))/100</f>
        <v>1.2866198397472399E-2</v>
      </c>
      <c r="S54" s="45">
        <f>(VLOOKUP($A53,'ADR Raw Data'!$B$6:$BE$49,'ADR Raw Data'!AA$1,FALSE))/100</f>
        <v>-4.7144202452380803E-2</v>
      </c>
      <c r="T54" s="45">
        <f>(VLOOKUP($A53,'ADR Raw Data'!$B$6:$BE$49,'ADR Raw Data'!AB$1,FALSE))/100</f>
        <v>-5.1028197264525704E-2</v>
      </c>
      <c r="U54" s="44">
        <f>(VLOOKUP($A53,'ADR Raw Data'!$B$6:$BE$49,'ADR Raw Data'!AC$1,FALSE))/100</f>
        <v>-4.9194059629881097E-2</v>
      </c>
      <c r="V54" s="46">
        <f>(VLOOKUP($A53,'ADR Raw Data'!$B$6:$BE$49,'ADR Raw Data'!AE$1,FALSE))/100</f>
        <v>-3.20514233233706E-3</v>
      </c>
      <c r="X54" s="43">
        <f>(VLOOKUP($A53,'RevPAR Raw Data'!$B$6:$BE$43,'RevPAR Raw Data'!T$1,FALSE))/100</f>
        <v>-0.30030693914537698</v>
      </c>
      <c r="Y54" s="44">
        <f>(VLOOKUP($A53,'RevPAR Raw Data'!$B$6:$BE$43,'RevPAR Raw Data'!U$1,FALSE))/100</f>
        <v>0.13708453046351901</v>
      </c>
      <c r="Z54" s="44">
        <f>(VLOOKUP($A53,'RevPAR Raw Data'!$B$6:$BE$43,'RevPAR Raw Data'!V$1,FALSE))/100</f>
        <v>0.107448703884868</v>
      </c>
      <c r="AA54" s="44">
        <f>(VLOOKUP($A53,'RevPAR Raw Data'!$B$6:$BE$43,'RevPAR Raw Data'!W$1,FALSE))/100</f>
        <v>8.6183054779651602E-2</v>
      </c>
      <c r="AB54" s="44">
        <f>(VLOOKUP($A53,'RevPAR Raw Data'!$B$6:$BE$43,'RevPAR Raw Data'!X$1,FALSE))/100</f>
        <v>-2.7866001928688201E-2</v>
      </c>
      <c r="AC54" s="44">
        <f>(VLOOKUP($A53,'RevPAR Raw Data'!$B$6:$BE$43,'RevPAR Raw Data'!Y$1,FALSE))/100</f>
        <v>1.0817520811717002E-2</v>
      </c>
      <c r="AD54" s="45">
        <f>(VLOOKUP($A53,'RevPAR Raw Data'!$B$6:$BE$43,'RevPAR Raw Data'!AA$1,FALSE))/100</f>
        <v>-0.22795175416919602</v>
      </c>
      <c r="AE54" s="45">
        <f>(VLOOKUP($A53,'RevPAR Raw Data'!$B$6:$BE$43,'RevPAR Raw Data'!AB$1,FALSE))/100</f>
        <v>-0.181784228539142</v>
      </c>
      <c r="AF54" s="44">
        <f>(VLOOKUP($A53,'RevPAR Raw Data'!$B$6:$BE$43,'RevPAR Raw Data'!AC$1,FALSE))/100</f>
        <v>-0.206086491142246</v>
      </c>
      <c r="AG54" s="46">
        <f>(VLOOKUP($A53,'RevPAR Raw Data'!$B$6:$BE$43,'RevPAR Raw Data'!AE$1,FALSE))/100</f>
        <v>-5.2213745167636098E-2</v>
      </c>
    </row>
    <row r="55" spans="1:33" x14ac:dyDescent="0.2">
      <c r="A55" s="93"/>
      <c r="B55" s="71"/>
      <c r="C55" s="72"/>
      <c r="D55" s="72"/>
      <c r="E55" s="72"/>
      <c r="F55" s="72"/>
      <c r="G55" s="73"/>
      <c r="H55" s="53"/>
      <c r="I55" s="53"/>
      <c r="J55" s="73"/>
      <c r="K55" s="74"/>
      <c r="M55" s="75"/>
      <c r="N55" s="76"/>
      <c r="O55" s="76"/>
      <c r="P55" s="76"/>
      <c r="Q55" s="76"/>
      <c r="R55" s="77"/>
      <c r="S55" s="76"/>
      <c r="T55" s="76"/>
      <c r="U55" s="77"/>
      <c r="V55" s="78"/>
      <c r="X55" s="75"/>
      <c r="Y55" s="76"/>
      <c r="Z55" s="76"/>
      <c r="AA55" s="76"/>
      <c r="AB55" s="76"/>
      <c r="AC55" s="77"/>
      <c r="AD55" s="76"/>
      <c r="AE55" s="76"/>
      <c r="AF55" s="77"/>
      <c r="AG55" s="78"/>
    </row>
    <row r="56" spans="1:33" x14ac:dyDescent="0.2">
      <c r="A56" s="70" t="s">
        <v>33</v>
      </c>
      <c r="B56" s="71">
        <f>(VLOOKUP($A56,'Occupancy Raw Data'!$B$8:$BE$45,'Occupancy Raw Data'!G$3,FALSE))/100</f>
        <v>0.35276811981813305</v>
      </c>
      <c r="C56" s="72">
        <f>(VLOOKUP($A56,'Occupancy Raw Data'!$B$8:$BE$45,'Occupancy Raw Data'!H$3,FALSE))/100</f>
        <v>0.44624231077828197</v>
      </c>
      <c r="D56" s="72">
        <f>(VLOOKUP($A56,'Occupancy Raw Data'!$B$8:$BE$45,'Occupancy Raw Data'!I$3,FALSE))/100</f>
        <v>0.45426584648301599</v>
      </c>
      <c r="E56" s="72">
        <f>(VLOOKUP($A56,'Occupancy Raw Data'!$B$8:$BE$45,'Occupancy Raw Data'!J$3,FALSE))/100</f>
        <v>0.44691093875367699</v>
      </c>
      <c r="F56" s="72">
        <f>(VLOOKUP($A56,'Occupancy Raw Data'!$B$8:$BE$45,'Occupancy Raw Data'!K$3,FALSE))/100</f>
        <v>0.41160738165284799</v>
      </c>
      <c r="G56" s="72">
        <f>(VLOOKUP($A56,'Occupancy Raw Data'!$B$8:$BE$45,'Occupancy Raw Data'!L$3,FALSE))/100</f>
        <v>0.42235891949719095</v>
      </c>
      <c r="H56" s="53">
        <f>(VLOOKUP($A56,'Occupancy Raw Data'!$B$8:$BE$45,'Occupancy Raw Data'!N$3,FALSE))/100</f>
        <v>0.42190425247392299</v>
      </c>
      <c r="I56" s="53">
        <f>(VLOOKUP($A56,'Occupancy Raw Data'!$B$8:$BE$45,'Occupancy Raw Data'!O$3,FALSE))/100</f>
        <v>0.42925916020326199</v>
      </c>
      <c r="J56" s="72">
        <f>(VLOOKUP($A56,'Occupancy Raw Data'!$B$8:$BE$45,'Occupancy Raw Data'!P$3,FALSE))/100</f>
        <v>0.42558170633859299</v>
      </c>
      <c r="K56" s="95">
        <f>(VLOOKUP($A56,'Occupancy Raw Data'!$B$8:$BE$45,'Occupancy Raw Data'!R$3,FALSE))/100</f>
        <v>0.42327971573759199</v>
      </c>
      <c r="M56" s="75">
        <f>VLOOKUP($A56,'ADR Raw Data'!$B$6:$BE$43,'ADR Raw Data'!G$1,FALSE)</f>
        <v>91.991830932524607</v>
      </c>
      <c r="N56" s="76">
        <f>VLOOKUP($A56,'ADR Raw Data'!$B$6:$BE$43,'ADR Raw Data'!H$1,FALSE)</f>
        <v>97.593718909199794</v>
      </c>
      <c r="O56" s="76">
        <f>VLOOKUP($A56,'ADR Raw Data'!$B$6:$BE$43,'ADR Raw Data'!I$1,FALSE)</f>
        <v>100.244294966146</v>
      </c>
      <c r="P56" s="76">
        <f>VLOOKUP($A56,'ADR Raw Data'!$B$6:$BE$43,'ADR Raw Data'!J$1,FALSE)</f>
        <v>100.32363853979599</v>
      </c>
      <c r="Q56" s="76">
        <f>VLOOKUP($A56,'ADR Raw Data'!$B$6:$BE$43,'ADR Raw Data'!K$1,FALSE)</f>
        <v>99.916582196231303</v>
      </c>
      <c r="R56" s="77">
        <f>VLOOKUP($A56,'ADR Raw Data'!$B$6:$BE$43,'ADR Raw Data'!L$1,FALSE)</f>
        <v>98.258573961499394</v>
      </c>
      <c r="S56" s="76">
        <f>VLOOKUP($A56,'ADR Raw Data'!$B$6:$BE$43,'ADR Raw Data'!N$1,FALSE)</f>
        <v>113.11255467511801</v>
      </c>
      <c r="T56" s="76">
        <f>VLOOKUP($A56,'ADR Raw Data'!$B$6:$BE$43,'ADR Raw Data'!O$1,FALSE)</f>
        <v>111.60552647975</v>
      </c>
      <c r="U56" s="77">
        <f>VLOOKUP($A56,'ADR Raw Data'!$B$6:$BE$43,'ADR Raw Data'!P$1,FALSE)</f>
        <v>112.35252945797301</v>
      </c>
      <c r="V56" s="78">
        <f>VLOOKUP($A56,'ADR Raw Data'!$B$6:$BE$43,'ADR Raw Data'!R$1,FALSE)</f>
        <v>102.30731822900199</v>
      </c>
      <c r="X56" s="75">
        <f>VLOOKUP($A56,'RevPAR Raw Data'!$B$6:$BE$43,'RevPAR Raw Data'!G$1,FALSE)</f>
        <v>32.451785236694299</v>
      </c>
      <c r="Y56" s="76">
        <f>VLOOKUP($A56,'RevPAR Raw Data'!$B$6:$BE$43,'RevPAR Raw Data'!H$1,FALSE)</f>
        <v>43.550446643487497</v>
      </c>
      <c r="Z56" s="76">
        <f>VLOOKUP($A56,'RevPAR Raw Data'!$B$6:$BE$43,'RevPAR Raw Data'!I$1,FALSE)</f>
        <v>45.537559507889803</v>
      </c>
      <c r="AA56" s="76">
        <f>VLOOKUP($A56,'RevPAR Raw Data'!$B$6:$BE$43,'RevPAR Raw Data'!J$1,FALSE)</f>
        <v>44.835731479004998</v>
      </c>
      <c r="AB56" s="76">
        <f>VLOOKUP($A56,'RevPAR Raw Data'!$B$6:$BE$43,'RevPAR Raw Data'!K$1,FALSE)</f>
        <v>41.126402781492303</v>
      </c>
      <c r="AC56" s="77">
        <f>VLOOKUP($A56,'RevPAR Raw Data'!$B$6:$BE$43,'RevPAR Raw Data'!L$1,FALSE)</f>
        <v>41.500385129713798</v>
      </c>
      <c r="AD56" s="76">
        <f>VLOOKUP($A56,'RevPAR Raw Data'!$B$6:$BE$43,'RevPAR Raw Data'!N$1,FALSE)</f>
        <v>47.722667825621798</v>
      </c>
      <c r="AE56" s="76">
        <f>VLOOKUP($A56,'RevPAR Raw Data'!$B$6:$BE$43,'RevPAR Raw Data'!O$1,FALSE)</f>
        <v>47.907694570740802</v>
      </c>
      <c r="AF56" s="77">
        <f>VLOOKUP($A56,'RevPAR Raw Data'!$B$6:$BE$43,'RevPAR Raw Data'!P$1,FALSE)</f>
        <v>47.8151811981813</v>
      </c>
      <c r="AG56" s="78">
        <f>VLOOKUP($A56,'RevPAR Raw Data'!$B$6:$BE$43,'RevPAR Raw Data'!R$1,FALSE)</f>
        <v>43.304612577847301</v>
      </c>
    </row>
    <row r="57" spans="1:33" ht="17.25" thickBot="1" x14ac:dyDescent="0.25">
      <c r="A57" s="59" t="s">
        <v>14</v>
      </c>
      <c r="B57" s="49">
        <f>(VLOOKUP($A56,'Occupancy Raw Data'!$B$8:$BE$51,'Occupancy Raw Data'!T$3,FALSE))/100</f>
        <v>-0.14232431794301201</v>
      </c>
      <c r="C57" s="50">
        <f>(VLOOKUP($A56,'Occupancy Raw Data'!$B$8:$BE$51,'Occupancy Raw Data'!U$3,FALSE))/100</f>
        <v>-8.0830215939096103E-2</v>
      </c>
      <c r="D57" s="50">
        <f>(VLOOKUP($A56,'Occupancy Raw Data'!$B$8:$BE$51,'Occupancy Raw Data'!V$3,FALSE))/100</f>
        <v>-0.146591902705835</v>
      </c>
      <c r="E57" s="50">
        <f>(VLOOKUP($A56,'Occupancy Raw Data'!$B$8:$BE$51,'Occupancy Raw Data'!W$3,FALSE))/100</f>
        <v>-0.18051150074179201</v>
      </c>
      <c r="F57" s="50">
        <f>(VLOOKUP($A56,'Occupancy Raw Data'!$B$8:$BE$51,'Occupancy Raw Data'!X$3,FALSE))/100</f>
        <v>-0.12668389610407998</v>
      </c>
      <c r="G57" s="50">
        <f>(VLOOKUP($A56,'Occupancy Raw Data'!$B$8:$BE$51,'Occupancy Raw Data'!Y$3,FALSE))/100</f>
        <v>-0.13654743526430202</v>
      </c>
      <c r="H57" s="51">
        <f>(VLOOKUP($A56,'Occupancy Raw Data'!$B$8:$BE$51,'Occupancy Raw Data'!AA$3,FALSE))/100</f>
        <v>-9.3075929065459709E-2</v>
      </c>
      <c r="I57" s="51">
        <f>(VLOOKUP($A56,'Occupancy Raw Data'!$B$8:$BE$51,'Occupancy Raw Data'!AB$3,FALSE))/100</f>
        <v>-1.49070148857858E-2</v>
      </c>
      <c r="J57" s="50">
        <f>(VLOOKUP($A56,'Occupancy Raw Data'!$B$8:$BE$51,'Occupancy Raw Data'!AC$3,FALSE))/100</f>
        <v>-5.5268978127803702E-2</v>
      </c>
      <c r="K57" s="52">
        <f>(VLOOKUP($A56,'Occupancy Raw Data'!$B$8:$BE$51,'Occupancy Raw Data'!AE$3,FALSE))/100</f>
        <v>-0.11466671999483299</v>
      </c>
      <c r="M57" s="49">
        <f>(VLOOKUP($A56,'ADR Raw Data'!$B$6:$BE$49,'ADR Raw Data'!T$1,FALSE))/100</f>
        <v>-1.40877692578178E-2</v>
      </c>
      <c r="N57" s="50">
        <f>(VLOOKUP($A56,'ADR Raw Data'!$B$6:$BE$49,'ADR Raw Data'!U$1,FALSE))/100</f>
        <v>4.2606436778787199E-3</v>
      </c>
      <c r="O57" s="50">
        <f>(VLOOKUP($A56,'ADR Raw Data'!$B$6:$BE$49,'ADR Raw Data'!V$1,FALSE))/100</f>
        <v>-4.8061493456218003E-3</v>
      </c>
      <c r="P57" s="50">
        <f>(VLOOKUP($A56,'ADR Raw Data'!$B$6:$BE$49,'ADR Raw Data'!W$1,FALSE))/100</f>
        <v>5.6399827852458796E-3</v>
      </c>
      <c r="Q57" s="50">
        <f>(VLOOKUP($A56,'ADR Raw Data'!$B$6:$BE$49,'ADR Raw Data'!X$1,FALSE))/100</f>
        <v>4.4532782286812499E-3</v>
      </c>
      <c r="R57" s="50">
        <f>(VLOOKUP($A56,'ADR Raw Data'!$B$6:$BE$49,'ADR Raw Data'!Y$1,FALSE))/100</f>
        <v>-6.0715988515720797E-4</v>
      </c>
      <c r="S57" s="51">
        <f>(VLOOKUP($A56,'ADR Raw Data'!$B$6:$BE$49,'ADR Raw Data'!AA$1,FALSE))/100</f>
        <v>2.11601381010906E-2</v>
      </c>
      <c r="T57" s="51">
        <f>(VLOOKUP($A56,'ADR Raw Data'!$B$6:$BE$49,'ADR Raw Data'!AB$1,FALSE))/100</f>
        <v>-3.0043283013130199E-2</v>
      </c>
      <c r="U57" s="50">
        <f>(VLOOKUP($A56,'ADR Raw Data'!$B$6:$BE$49,'ADR Raw Data'!AC$1,FALSE))/100</f>
        <v>-4.3672613166871399E-3</v>
      </c>
      <c r="V57" s="52">
        <f>(VLOOKUP($A56,'ADR Raw Data'!$B$6:$BE$49,'ADR Raw Data'!AE$1,FALSE))/100</f>
        <v>7.6552353650904503E-4</v>
      </c>
      <c r="X57" s="49">
        <f>(VLOOKUP($A56,'RevPAR Raw Data'!$B$6:$BE$43,'RevPAR Raw Data'!T$1,FALSE))/100</f>
        <v>-0.15440705504987201</v>
      </c>
      <c r="Y57" s="50">
        <f>(VLOOKUP($A56,'RevPAR Raw Data'!$B$6:$BE$43,'RevPAR Raw Data'!U$1,FALSE))/100</f>
        <v>-7.6913961009739809E-2</v>
      </c>
      <c r="Z57" s="50">
        <f>(VLOOKUP($A56,'RevPAR Raw Data'!$B$6:$BE$43,'RevPAR Raw Data'!V$1,FALSE))/100</f>
        <v>-0.15069350947419399</v>
      </c>
      <c r="AA57" s="50">
        <f>(VLOOKUP($A56,'RevPAR Raw Data'!$B$6:$BE$43,'RevPAR Raw Data'!W$1,FALSE))/100</f>
        <v>-0.17588959971326801</v>
      </c>
      <c r="AB57" s="50">
        <f>(VLOOKUP($A56,'RevPAR Raw Data'!$B$6:$BE$43,'RevPAR Raw Data'!X$1,FALSE))/100</f>
        <v>-0.12279477651184299</v>
      </c>
      <c r="AC57" s="50">
        <f>(VLOOKUP($A56,'RevPAR Raw Data'!$B$6:$BE$43,'RevPAR Raw Data'!Y$1,FALSE))/100</f>
        <v>-0.13707168902434599</v>
      </c>
      <c r="AD57" s="51">
        <f>(VLOOKUP($A56,'RevPAR Raw Data'!$B$6:$BE$43,'RevPAR Raw Data'!AA$1,FALSE))/100</f>
        <v>-7.3885290477281401E-2</v>
      </c>
      <c r="AE57" s="51">
        <f>(VLOOKUP($A56,'RevPAR Raw Data'!$B$6:$BE$43,'RevPAR Raw Data'!AB$1,FALSE))/100</f>
        <v>-4.4502442231821496E-2</v>
      </c>
      <c r="AF57" s="50">
        <f>(VLOOKUP($A56,'RevPAR Raw Data'!$B$6:$BE$43,'RevPAR Raw Data'!AC$1,FALSE))/100</f>
        <v>-5.9394865374300394E-2</v>
      </c>
      <c r="AG57" s="52">
        <f>(VLOOKUP($A56,'RevPAR Raw Data'!$B$6:$BE$43,'RevPAR Raw Data'!AE$1,FALSE))/100</f>
        <v>-0.113988976531334</v>
      </c>
    </row>
    <row r="58" spans="1:33" x14ac:dyDescent="0.2">
      <c r="A58" s="108"/>
      <c r="B58" s="84"/>
      <c r="C58" s="85"/>
      <c r="D58" s="85"/>
      <c r="E58" s="85"/>
      <c r="F58" s="85"/>
      <c r="G58" s="86"/>
      <c r="H58" s="85"/>
      <c r="I58" s="85"/>
      <c r="J58" s="86"/>
      <c r="K58" s="87"/>
      <c r="M58" s="84"/>
      <c r="N58" s="85"/>
      <c r="O58" s="85"/>
      <c r="P58" s="85"/>
      <c r="Q58" s="85"/>
      <c r="R58" s="86"/>
      <c r="S58" s="85"/>
      <c r="T58" s="85"/>
      <c r="U58" s="86"/>
      <c r="V58" s="87"/>
      <c r="X58" s="84"/>
      <c r="Y58" s="85"/>
      <c r="Z58" s="85"/>
      <c r="AA58" s="85"/>
      <c r="AB58" s="85"/>
      <c r="AC58" s="86"/>
      <c r="AD58" s="85"/>
      <c r="AE58" s="85"/>
      <c r="AF58" s="86"/>
      <c r="AG58" s="87"/>
    </row>
    <row r="59" spans="1:33" x14ac:dyDescent="0.2">
      <c r="A59" s="88" t="s">
        <v>34</v>
      </c>
      <c r="B59" s="71">
        <f>(VLOOKUP($A59,'Occupancy Raw Data'!$B$8:$BE$45,'Occupancy Raw Data'!G$3,FALSE))/100</f>
        <v>0.33189640065888598</v>
      </c>
      <c r="C59" s="72">
        <f>(VLOOKUP($A59,'Occupancy Raw Data'!$B$8:$BE$45,'Occupancy Raw Data'!H$3,FALSE))/100</f>
        <v>0.41800721971050997</v>
      </c>
      <c r="D59" s="72">
        <f>(VLOOKUP($A59,'Occupancy Raw Data'!$B$8:$BE$45,'Occupancy Raw Data'!I$3,FALSE))/100</f>
        <v>0.46351592892440302</v>
      </c>
      <c r="E59" s="72">
        <f>(VLOOKUP($A59,'Occupancy Raw Data'!$B$8:$BE$45,'Occupancy Raw Data'!J$3,FALSE))/100</f>
        <v>0.491054217923106</v>
      </c>
      <c r="F59" s="72">
        <f>(VLOOKUP($A59,'Occupancy Raw Data'!$B$8:$BE$45,'Occupancy Raw Data'!K$3,FALSE))/100</f>
        <v>0.472102477832684</v>
      </c>
      <c r="G59" s="73">
        <f>(VLOOKUP($A59,'Occupancy Raw Data'!$B$8:$BE$45,'Occupancy Raw Data'!L$3,FALSE))/100</f>
        <v>0.43531524900991797</v>
      </c>
      <c r="H59" s="53">
        <f>(VLOOKUP($A59,'Occupancy Raw Data'!$B$8:$BE$45,'Occupancy Raw Data'!N$3,FALSE))/100</f>
        <v>0.46414677741562399</v>
      </c>
      <c r="I59" s="53">
        <f>(VLOOKUP($A59,'Occupancy Raw Data'!$B$8:$BE$45,'Occupancy Raw Data'!O$3,FALSE))/100</f>
        <v>0.51191602705638994</v>
      </c>
      <c r="J59" s="73">
        <f>(VLOOKUP($A59,'Occupancy Raw Data'!$B$8:$BE$45,'Occupancy Raw Data'!P$3,FALSE))/100</f>
        <v>0.48803140223600699</v>
      </c>
      <c r="K59" s="74">
        <f>(VLOOKUP($A59,'Occupancy Raw Data'!$B$8:$BE$45,'Occupancy Raw Data'!R$3,FALSE))/100</f>
        <v>0.450377007074515</v>
      </c>
      <c r="M59" s="75">
        <f>VLOOKUP($A59,'ADR Raw Data'!$B$6:$BE$43,'ADR Raw Data'!G$1,FALSE)</f>
        <v>124.43680596620899</v>
      </c>
      <c r="N59" s="76">
        <f>VLOOKUP($A59,'ADR Raw Data'!$B$6:$BE$43,'ADR Raw Data'!H$1,FALSE)</f>
        <v>136.73652280539901</v>
      </c>
      <c r="O59" s="76">
        <f>VLOOKUP($A59,'ADR Raw Data'!$B$6:$BE$43,'ADR Raw Data'!I$1,FALSE)</f>
        <v>143.037851688026</v>
      </c>
      <c r="P59" s="76">
        <f>VLOOKUP($A59,'ADR Raw Data'!$B$6:$BE$43,'ADR Raw Data'!J$1,FALSE)</f>
        <v>147.063993755018</v>
      </c>
      <c r="Q59" s="76">
        <f>VLOOKUP($A59,'ADR Raw Data'!$B$6:$BE$43,'ADR Raw Data'!K$1,FALSE)</f>
        <v>145.12588081362901</v>
      </c>
      <c r="R59" s="77">
        <f>VLOOKUP($A59,'ADR Raw Data'!$B$6:$BE$43,'ADR Raw Data'!L$1,FALSE)</f>
        <v>140.352531871812</v>
      </c>
      <c r="S59" s="76">
        <f>VLOOKUP($A59,'ADR Raw Data'!$B$6:$BE$43,'ADR Raw Data'!N$1,FALSE)</f>
        <v>136.07444350058501</v>
      </c>
      <c r="T59" s="76">
        <f>VLOOKUP($A59,'ADR Raw Data'!$B$6:$BE$43,'ADR Raw Data'!O$1,FALSE)</f>
        <v>139.86957279293401</v>
      </c>
      <c r="U59" s="77">
        <f>VLOOKUP($A59,'ADR Raw Data'!$B$6:$BE$43,'ADR Raw Data'!P$1,FALSE)</f>
        <v>138.064876391382</v>
      </c>
      <c r="V59" s="78">
        <f>VLOOKUP($A59,'ADR Raw Data'!$B$6:$BE$43,'ADR Raw Data'!R$1,FALSE)</f>
        <v>139.64426955924799</v>
      </c>
      <c r="X59" s="75">
        <f>VLOOKUP($A59,'RevPAR Raw Data'!$B$6:$BE$43,'RevPAR Raw Data'!G$1,FALSE)</f>
        <v>41.300128009673003</v>
      </c>
      <c r="Y59" s="76">
        <f>VLOOKUP($A59,'RevPAR Raw Data'!$B$6:$BE$43,'RevPAR Raw Data'!H$1,FALSE)</f>
        <v>57.1568537307678</v>
      </c>
      <c r="Z59" s="76">
        <f>VLOOKUP($A59,'RevPAR Raw Data'!$B$6:$BE$43,'RevPAR Raw Data'!I$1,FALSE)</f>
        <v>66.300322696526806</v>
      </c>
      <c r="AA59" s="76">
        <f>VLOOKUP($A59,'RevPAR Raw Data'!$B$6:$BE$43,'RevPAR Raw Data'!J$1,FALSE)</f>
        <v>72.216394438019094</v>
      </c>
      <c r="AB59" s="76">
        <f>VLOOKUP($A59,'RevPAR Raw Data'!$B$6:$BE$43,'RevPAR Raw Data'!K$1,FALSE)</f>
        <v>68.514287929765501</v>
      </c>
      <c r="AC59" s="77">
        <f>VLOOKUP($A59,'RevPAR Raw Data'!$B$6:$BE$43,'RevPAR Raw Data'!L$1,FALSE)</f>
        <v>61.097597360950402</v>
      </c>
      <c r="AD59" s="76">
        <f>VLOOKUP($A59,'RevPAR Raw Data'!$B$6:$BE$43,'RevPAR Raw Data'!N$1,FALSE)</f>
        <v>63.158514439420998</v>
      </c>
      <c r="AE59" s="76">
        <f>VLOOKUP($A59,'RevPAR Raw Data'!$B$6:$BE$43,'RevPAR Raw Data'!O$1,FALSE)</f>
        <v>71.601476010233696</v>
      </c>
      <c r="AF59" s="77">
        <f>VLOOKUP($A59,'RevPAR Raw Data'!$B$6:$BE$43,'RevPAR Raw Data'!P$1,FALSE)</f>
        <v>67.379995224827297</v>
      </c>
      <c r="AG59" s="78">
        <f>VLOOKUP($A59,'RevPAR Raw Data'!$B$6:$BE$43,'RevPAR Raw Data'!R$1,FALSE)</f>
        <v>62.892568179201</v>
      </c>
    </row>
    <row r="60" spans="1:33" x14ac:dyDescent="0.2">
      <c r="A60" s="55" t="s">
        <v>14</v>
      </c>
      <c r="B60" s="43">
        <f>(VLOOKUP($A59,'Occupancy Raw Data'!$B$8:$BE$51,'Occupancy Raw Data'!T$3,FALSE))/100</f>
        <v>-0.31745099851824199</v>
      </c>
      <c r="C60" s="44">
        <f>(VLOOKUP($A59,'Occupancy Raw Data'!$B$8:$BE$51,'Occupancy Raw Data'!U$3,FALSE))/100</f>
        <v>-0.21596033196886499</v>
      </c>
      <c r="D60" s="44">
        <f>(VLOOKUP($A59,'Occupancy Raw Data'!$B$8:$BE$51,'Occupancy Raw Data'!V$3,FALSE))/100</f>
        <v>-0.116744041683347</v>
      </c>
      <c r="E60" s="44">
        <f>(VLOOKUP($A59,'Occupancy Raw Data'!$B$8:$BE$51,'Occupancy Raw Data'!W$3,FALSE))/100</f>
        <v>-6.1307388820533298E-2</v>
      </c>
      <c r="F60" s="44">
        <f>(VLOOKUP($A59,'Occupancy Raw Data'!$B$8:$BE$51,'Occupancy Raw Data'!X$3,FALSE))/100</f>
        <v>-4.2804295426728103E-4</v>
      </c>
      <c r="G60" s="44">
        <f>(VLOOKUP($A59,'Occupancy Raw Data'!$B$8:$BE$51,'Occupancy Raw Data'!Y$3,FALSE))/100</f>
        <v>-0.142950983987812</v>
      </c>
      <c r="H60" s="45">
        <f>(VLOOKUP($A59,'Occupancy Raw Data'!$B$8:$BE$51,'Occupancy Raw Data'!AA$3,FALSE))/100</f>
        <v>-7.6714371368428406E-3</v>
      </c>
      <c r="I60" s="45">
        <f>(VLOOKUP($A59,'Occupancy Raw Data'!$B$8:$BE$51,'Occupancy Raw Data'!AB$3,FALSE))/100</f>
        <v>0.10090249891936599</v>
      </c>
      <c r="J60" s="44">
        <f>(VLOOKUP($A59,'Occupancy Raw Data'!$B$8:$BE$51,'Occupancy Raw Data'!AC$3,FALSE))/100</f>
        <v>4.64561572465104E-2</v>
      </c>
      <c r="K60" s="46">
        <f>(VLOOKUP($A59,'Occupancy Raw Data'!$B$8:$BE$51,'Occupancy Raw Data'!AE$3,FALSE))/100</f>
        <v>-9.2073017228869E-2</v>
      </c>
      <c r="M60" s="43">
        <f>(VLOOKUP($A59,'ADR Raw Data'!$B$6:$BE$49,'ADR Raw Data'!T$1,FALSE))/100</f>
        <v>-0.107924993550777</v>
      </c>
      <c r="N60" s="44">
        <f>(VLOOKUP($A59,'ADR Raw Data'!$B$6:$BE$49,'ADR Raw Data'!U$1,FALSE))/100</f>
        <v>-9.7512097339346487E-2</v>
      </c>
      <c r="O60" s="44">
        <f>(VLOOKUP($A59,'ADR Raw Data'!$B$6:$BE$49,'ADR Raw Data'!V$1,FALSE))/100</f>
        <v>-0.131209667587803</v>
      </c>
      <c r="P60" s="44">
        <f>(VLOOKUP($A59,'ADR Raw Data'!$B$6:$BE$49,'ADR Raw Data'!W$1,FALSE))/100</f>
        <v>-8.8828361659652799E-2</v>
      </c>
      <c r="Q60" s="44">
        <f>(VLOOKUP($A59,'ADR Raw Data'!$B$6:$BE$49,'ADR Raw Data'!X$1,FALSE))/100</f>
        <v>-2.34169643983109E-2</v>
      </c>
      <c r="R60" s="44">
        <f>(VLOOKUP($A59,'ADR Raw Data'!$B$6:$BE$49,'ADR Raw Data'!Y$1,FALSE))/100</f>
        <v>-8.5171105786374102E-2</v>
      </c>
      <c r="S60" s="45">
        <f>(VLOOKUP($A59,'ADR Raw Data'!$B$6:$BE$49,'ADR Raw Data'!AA$1,FALSE))/100</f>
        <v>3.4914503301407197E-2</v>
      </c>
      <c r="T60" s="45">
        <f>(VLOOKUP($A59,'ADR Raw Data'!$B$6:$BE$49,'ADR Raw Data'!AB$1,FALSE))/100</f>
        <v>4.1305916671039701E-2</v>
      </c>
      <c r="U60" s="44">
        <f>(VLOOKUP($A59,'ADR Raw Data'!$B$6:$BE$49,'ADR Raw Data'!AC$1,FALSE))/100</f>
        <v>3.88756533344011E-2</v>
      </c>
      <c r="V60" s="46">
        <f>(VLOOKUP($A59,'ADR Raw Data'!$B$6:$BE$49,'ADR Raw Data'!AE$1,FALSE))/100</f>
        <v>-5.5865180535145199E-2</v>
      </c>
      <c r="X60" s="43">
        <f>(VLOOKUP($A59,'RevPAR Raw Data'!$B$6:$BE$43,'RevPAR Raw Data'!T$1,FALSE))/100</f>
        <v>-0.39111509510125003</v>
      </c>
      <c r="Y60" s="44">
        <f>(VLOOKUP($A59,'RevPAR Raw Data'!$B$6:$BE$43,'RevPAR Raw Data'!U$1,FALSE))/100</f>
        <v>-0.29241368439582599</v>
      </c>
      <c r="Z60" s="44">
        <f>(VLOOKUP($A59,'RevPAR Raw Data'!$B$6:$BE$43,'RevPAR Raw Data'!V$1,FALSE))/100</f>
        <v>-0.232635762369022</v>
      </c>
      <c r="AA60" s="44">
        <f>(VLOOKUP($A59,'RevPAR Raw Data'!$B$6:$BE$43,'RevPAR Raw Data'!W$1,FALSE))/100</f>
        <v>-0.14468991557362598</v>
      </c>
      <c r="AB60" s="44">
        <f>(VLOOKUP($A59,'RevPAR Raw Data'!$B$6:$BE$43,'RevPAR Raw Data'!X$1,FALSE))/100</f>
        <v>-2.3834983885957201E-2</v>
      </c>
      <c r="AC60" s="44">
        <f>(VLOOKUP($A59,'RevPAR Raw Data'!$B$6:$BE$43,'RevPAR Raw Data'!Y$1,FALSE))/100</f>
        <v>-0.21594679639469402</v>
      </c>
      <c r="AD60" s="45">
        <f>(VLOOKUP($A59,'RevPAR Raw Data'!$B$6:$BE$43,'RevPAR Raw Data'!AA$1,FALSE))/100</f>
        <v>2.6975221747323502E-2</v>
      </c>
      <c r="AE60" s="45">
        <f>(VLOOKUP($A59,'RevPAR Raw Data'!$B$6:$BE$43,'RevPAR Raw Data'!AB$1,FALSE))/100</f>
        <v>0.14637628580266901</v>
      </c>
      <c r="AF60" s="44">
        <f>(VLOOKUP($A59,'RevPAR Raw Data'!$B$6:$BE$43,'RevPAR Raw Data'!AC$1,FALSE))/100</f>
        <v>8.71378240452753E-2</v>
      </c>
      <c r="AG60" s="46">
        <f>(VLOOKUP($A59,'RevPAR Raw Data'!$B$6:$BE$43,'RevPAR Raw Data'!AE$1,FALSE))/100</f>
        <v>-0.142794522034107</v>
      </c>
    </row>
    <row r="61" spans="1:33" x14ac:dyDescent="0.2">
      <c r="A61" s="93"/>
      <c r="B61" s="71"/>
      <c r="C61" s="72"/>
      <c r="D61" s="72"/>
      <c r="E61" s="72"/>
      <c r="F61" s="72"/>
      <c r="G61" s="72"/>
      <c r="H61" s="53"/>
      <c r="I61" s="53"/>
      <c r="J61" s="72"/>
      <c r="K61" s="95"/>
      <c r="M61" s="75"/>
      <c r="N61" s="76"/>
      <c r="O61" s="76"/>
      <c r="P61" s="76"/>
      <c r="Q61" s="76"/>
      <c r="R61" s="77"/>
      <c r="S61" s="76"/>
      <c r="T61" s="76"/>
      <c r="U61" s="77"/>
      <c r="V61" s="78"/>
      <c r="X61" s="75"/>
      <c r="Y61" s="76"/>
      <c r="Z61" s="76"/>
      <c r="AA61" s="76"/>
      <c r="AB61" s="76"/>
      <c r="AC61" s="77"/>
      <c r="AD61" s="76"/>
      <c r="AE61" s="76"/>
      <c r="AF61" s="77"/>
      <c r="AG61" s="78"/>
    </row>
    <row r="62" spans="1:33" x14ac:dyDescent="0.2">
      <c r="A62" s="70" t="s">
        <v>35</v>
      </c>
      <c r="B62" s="71">
        <f>(VLOOKUP($A62,'Occupancy Raw Data'!$B$8:$BE$45,'Occupancy Raw Data'!G$3,FALSE))/100</f>
        <v>0.32231233104595503</v>
      </c>
      <c r="C62" s="72">
        <f>(VLOOKUP($A62,'Occupancy Raw Data'!$B$8:$BE$45,'Occupancy Raw Data'!H$3,FALSE))/100</f>
        <v>0.42160532335204798</v>
      </c>
      <c r="D62" s="72">
        <f>(VLOOKUP($A62,'Occupancy Raw Data'!$B$8:$BE$45,'Occupancy Raw Data'!I$3,FALSE))/100</f>
        <v>0.49927219796215394</v>
      </c>
      <c r="E62" s="72">
        <f>(VLOOKUP($A62,'Occupancy Raw Data'!$B$8:$BE$45,'Occupancy Raw Data'!J$3,FALSE))/100</f>
        <v>0.528592222915367</v>
      </c>
      <c r="F62" s="72">
        <f>(VLOOKUP($A62,'Occupancy Raw Data'!$B$8:$BE$45,'Occupancy Raw Data'!K$3,FALSE))/100</f>
        <v>0.47982948637970402</v>
      </c>
      <c r="G62" s="73">
        <f>(VLOOKUP($A62,'Occupancy Raw Data'!$B$8:$BE$45,'Occupancy Raw Data'!L$3,FALSE))/100</f>
        <v>0.45032231233104497</v>
      </c>
      <c r="H62" s="53">
        <f>(VLOOKUP($A62,'Occupancy Raw Data'!$B$8:$BE$45,'Occupancy Raw Data'!N$3,FALSE))/100</f>
        <v>0.44011228945726699</v>
      </c>
      <c r="I62" s="53">
        <f>(VLOOKUP($A62,'Occupancy Raw Data'!$B$8:$BE$45,'Occupancy Raw Data'!O$3,FALSE))/100</f>
        <v>0.43969640257849796</v>
      </c>
      <c r="J62" s="73">
        <f>(VLOOKUP($A62,'Occupancy Raw Data'!$B$8:$BE$45,'Occupancy Raw Data'!P$3,FALSE))/100</f>
        <v>0.43990434601788303</v>
      </c>
      <c r="K62" s="74">
        <f>(VLOOKUP($A62,'Occupancy Raw Data'!$B$8:$BE$45,'Occupancy Raw Data'!R$3,FALSE))/100</f>
        <v>0.44734575052728504</v>
      </c>
      <c r="M62" s="75">
        <f>VLOOKUP($A62,'ADR Raw Data'!$B$6:$BE$43,'ADR Raw Data'!G$1,FALSE)</f>
        <v>140.22526129032201</v>
      </c>
      <c r="N62" s="76">
        <f>VLOOKUP($A62,'ADR Raw Data'!$B$6:$BE$43,'ADR Raw Data'!H$1,FALSE)</f>
        <v>159.696305795314</v>
      </c>
      <c r="O62" s="76">
        <f>VLOOKUP($A62,'ADR Raw Data'!$B$6:$BE$43,'ADR Raw Data'!I$1,FALSE)</f>
        <v>167.37284673052801</v>
      </c>
      <c r="P62" s="76">
        <f>VLOOKUP($A62,'ADR Raw Data'!$B$6:$BE$43,'ADR Raw Data'!J$1,FALSE)</f>
        <v>167.115759244689</v>
      </c>
      <c r="Q62" s="76">
        <f>VLOOKUP($A62,'ADR Raw Data'!$B$6:$BE$43,'ADR Raw Data'!K$1,FALSE)</f>
        <v>155.540370530877</v>
      </c>
      <c r="R62" s="77">
        <f>VLOOKUP($A62,'ADR Raw Data'!$B$6:$BE$43,'ADR Raw Data'!L$1,FALSE)</f>
        <v>159.46742565570699</v>
      </c>
      <c r="S62" s="76">
        <f>VLOOKUP($A62,'ADR Raw Data'!$B$6:$BE$43,'ADR Raw Data'!N$1,FALSE)</f>
        <v>134.48638317977699</v>
      </c>
      <c r="T62" s="76">
        <f>VLOOKUP($A62,'ADR Raw Data'!$B$6:$BE$43,'ADR Raw Data'!O$1,FALSE)</f>
        <v>130.52960747221499</v>
      </c>
      <c r="U62" s="77">
        <f>VLOOKUP($A62,'ADR Raw Data'!$B$6:$BE$43,'ADR Raw Data'!P$1,FALSE)</f>
        <v>132.50893051288099</v>
      </c>
      <c r="V62" s="78">
        <f>VLOOKUP($A62,'ADR Raw Data'!$B$6:$BE$43,'ADR Raw Data'!R$1,FALSE)</f>
        <v>151.893125041503</v>
      </c>
      <c r="X62" s="75">
        <f>VLOOKUP($A62,'RevPAR Raw Data'!$B$6:$BE$43,'RevPAR Raw Data'!G$1,FALSE)</f>
        <v>45.196330838012003</v>
      </c>
      <c r="Y62" s="76">
        <f>VLOOKUP($A62,'RevPAR Raw Data'!$B$6:$BE$43,'RevPAR Raw Data'!H$1,FALSE)</f>
        <v>67.328812642961097</v>
      </c>
      <c r="Z62" s="76">
        <f>VLOOKUP($A62,'RevPAR Raw Data'!$B$6:$BE$43,'RevPAR Raw Data'!I$1,FALSE)</f>
        <v>83.564609066333901</v>
      </c>
      <c r="AA62" s="76">
        <f>VLOOKUP($A62,'RevPAR Raw Data'!$B$6:$BE$43,'RevPAR Raw Data'!J$1,FALSE)</f>
        <v>88.336090663339505</v>
      </c>
      <c r="AB62" s="76">
        <f>VLOOKUP($A62,'RevPAR Raw Data'!$B$6:$BE$43,'RevPAR Raw Data'!K$1,FALSE)</f>
        <v>74.6328561031399</v>
      </c>
      <c r="AC62" s="77">
        <f>VLOOKUP($A62,'RevPAR Raw Data'!$B$6:$BE$43,'RevPAR Raw Data'!L$1,FALSE)</f>
        <v>71.811739862757307</v>
      </c>
      <c r="AD62" s="76">
        <f>VLOOKUP($A62,'RevPAR Raw Data'!$B$6:$BE$43,'RevPAR Raw Data'!N$1,FALSE)</f>
        <v>59.189110002079403</v>
      </c>
      <c r="AE62" s="76">
        <f>VLOOKUP($A62,'RevPAR Raw Data'!$B$6:$BE$43,'RevPAR Raw Data'!O$1,FALSE)</f>
        <v>57.393398835516699</v>
      </c>
      <c r="AF62" s="77">
        <f>VLOOKUP($A62,'RevPAR Raw Data'!$B$6:$BE$43,'RevPAR Raw Data'!P$1,FALSE)</f>
        <v>58.291254418797998</v>
      </c>
      <c r="AG62" s="78">
        <f>VLOOKUP($A62,'RevPAR Raw Data'!$B$6:$BE$43,'RevPAR Raw Data'!R$1,FALSE)</f>
        <v>67.948744021626098</v>
      </c>
    </row>
    <row r="63" spans="1:33" x14ac:dyDescent="0.2">
      <c r="A63" s="55" t="s">
        <v>14</v>
      </c>
      <c r="B63" s="43">
        <f>(VLOOKUP($A62,'Occupancy Raw Data'!$B$8:$BE$51,'Occupancy Raw Data'!T$3,FALSE))/100</f>
        <v>-0.28494272535595899</v>
      </c>
      <c r="C63" s="44">
        <f>(VLOOKUP($A62,'Occupancy Raw Data'!$B$8:$BE$51,'Occupancy Raw Data'!U$3,FALSE))/100</f>
        <v>-0.192300147892877</v>
      </c>
      <c r="D63" s="44">
        <f>(VLOOKUP($A62,'Occupancy Raw Data'!$B$8:$BE$51,'Occupancy Raw Data'!V$3,FALSE))/100</f>
        <v>2.5198250242600601E-2</v>
      </c>
      <c r="E63" s="44">
        <f>(VLOOKUP($A62,'Occupancy Raw Data'!$B$8:$BE$51,'Occupancy Raw Data'!W$3,FALSE))/100</f>
        <v>4.3252235391973296E-3</v>
      </c>
      <c r="F63" s="44">
        <f>(VLOOKUP($A62,'Occupancy Raw Data'!$B$8:$BE$51,'Occupancy Raw Data'!X$3,FALSE))/100</f>
        <v>-0.11082126907074599</v>
      </c>
      <c r="G63" s="44">
        <f>(VLOOKUP($A62,'Occupancy Raw Data'!$B$8:$BE$51,'Occupancy Raw Data'!Y$3,FALSE))/100</f>
        <v>-0.108513323442054</v>
      </c>
      <c r="H63" s="45">
        <f>(VLOOKUP($A62,'Occupancy Raw Data'!$B$8:$BE$51,'Occupancy Raw Data'!AA$3,FALSE))/100</f>
        <v>-0.15803831725744699</v>
      </c>
      <c r="I63" s="45">
        <f>(VLOOKUP($A62,'Occupancy Raw Data'!$B$8:$BE$51,'Occupancy Raw Data'!AB$3,FALSE))/100</f>
        <v>-2.5395921367168E-3</v>
      </c>
      <c r="J63" s="44">
        <f>(VLOOKUP($A62,'Occupancy Raw Data'!$B$8:$BE$51,'Occupancy Raw Data'!AC$3,FALSE))/100</f>
        <v>-8.6898119552218808E-2</v>
      </c>
      <c r="K63" s="46">
        <f>(VLOOKUP($A62,'Occupancy Raw Data'!$B$8:$BE$51,'Occupancy Raw Data'!AE$3,FALSE))/100</f>
        <v>-0.102544345284743</v>
      </c>
      <c r="M63" s="43">
        <f>(VLOOKUP($A62,'ADR Raw Data'!$B$6:$BE$49,'ADR Raw Data'!T$1,FALSE))/100</f>
        <v>6.3530531826539102E-2</v>
      </c>
      <c r="N63" s="44">
        <f>(VLOOKUP($A62,'ADR Raw Data'!$B$6:$BE$49,'ADR Raw Data'!U$1,FALSE))/100</f>
        <v>2.8054403230528401E-2</v>
      </c>
      <c r="O63" s="44">
        <f>(VLOOKUP($A62,'ADR Raw Data'!$B$6:$BE$49,'ADR Raw Data'!V$1,FALSE))/100</f>
        <v>-3.5911783395420602E-2</v>
      </c>
      <c r="P63" s="44">
        <f>(VLOOKUP($A62,'ADR Raw Data'!$B$6:$BE$49,'ADR Raw Data'!W$1,FALSE))/100</f>
        <v>-2.8373608133760098E-2</v>
      </c>
      <c r="Q63" s="44">
        <f>(VLOOKUP($A62,'ADR Raw Data'!$B$6:$BE$49,'ADR Raw Data'!X$1,FALSE))/100</f>
        <v>3.0032945492855902E-3</v>
      </c>
      <c r="R63" s="44">
        <f>(VLOOKUP($A62,'ADR Raw Data'!$B$6:$BE$49,'ADR Raw Data'!Y$1,FALSE))/100</f>
        <v>8.7528914378677599E-3</v>
      </c>
      <c r="S63" s="45">
        <f>(VLOOKUP($A62,'ADR Raw Data'!$B$6:$BE$49,'ADR Raw Data'!AA$1,FALSE))/100</f>
        <v>3.7611047085888999E-2</v>
      </c>
      <c r="T63" s="45">
        <f>(VLOOKUP($A62,'ADR Raw Data'!$B$6:$BE$49,'ADR Raw Data'!AB$1,FALSE))/100</f>
        <v>1.5881154385656598E-2</v>
      </c>
      <c r="U63" s="44">
        <f>(VLOOKUP($A62,'ADR Raw Data'!$B$6:$BE$49,'ADR Raw Data'!AC$1,FALSE))/100</f>
        <v>2.64211329899058E-2</v>
      </c>
      <c r="V63" s="46">
        <f>(VLOOKUP($A62,'ADR Raw Data'!$B$6:$BE$49,'ADR Raw Data'!AE$1,FALSE))/100</f>
        <v>1.20850360269741E-2</v>
      </c>
      <c r="X63" s="43">
        <f>(VLOOKUP($A62,'RevPAR Raw Data'!$B$6:$BE$43,'RevPAR Raw Data'!T$1,FALSE))/100</f>
        <v>-0.239514756411388</v>
      </c>
      <c r="Y63" s="44">
        <f>(VLOOKUP($A62,'RevPAR Raw Data'!$B$6:$BE$43,'RevPAR Raw Data'!U$1,FALSE))/100</f>
        <v>-0.16964061055262503</v>
      </c>
      <c r="Z63" s="44">
        <f>(VLOOKUP($A62,'RevPAR Raw Data'!$B$6:$BE$43,'RevPAR Raw Data'!V$1,FALSE))/100</f>
        <v>-1.16184472574758E-2</v>
      </c>
      <c r="AA63" s="44">
        <f>(VLOOKUP($A62,'RevPAR Raw Data'!$B$6:$BE$43,'RevPAR Raw Data'!W$1,FALSE))/100</f>
        <v>-2.4171106792354902E-2</v>
      </c>
      <c r="AB63" s="44">
        <f>(VLOOKUP($A62,'RevPAR Raw Data'!$B$6:$BE$43,'RevPAR Raw Data'!X$1,FALSE))/100</f>
        <v>-0.108150803434806</v>
      </c>
      <c r="AC63" s="44">
        <f>(VLOOKUP($A62,'RevPAR Raw Data'!$B$6:$BE$43,'RevPAR Raw Data'!Y$1,FALSE))/100</f>
        <v>-0.10071023734383701</v>
      </c>
      <c r="AD63" s="45">
        <f>(VLOOKUP($A62,'RevPAR Raw Data'!$B$6:$BE$43,'RevPAR Raw Data'!AA$1,FALSE))/100</f>
        <v>-0.12637125676330199</v>
      </c>
      <c r="AE63" s="45">
        <f>(VLOOKUP($A62,'RevPAR Raw Data'!$B$6:$BE$43,'RevPAR Raw Data'!AB$1,FALSE))/100</f>
        <v>1.3301230594140002E-2</v>
      </c>
      <c r="AF63" s="44">
        <f>(VLOOKUP($A62,'RevPAR Raw Data'!$B$6:$BE$43,'RevPAR Raw Data'!AC$1,FALSE))/100</f>
        <v>-6.2772933335574904E-2</v>
      </c>
      <c r="AG63" s="46">
        <f>(VLOOKUP($A62,'RevPAR Raw Data'!$B$6:$BE$43,'RevPAR Raw Data'!AE$1,FALSE))/100</f>
        <v>-9.1698561364897596E-2</v>
      </c>
    </row>
    <row r="64" spans="1:33" x14ac:dyDescent="0.2">
      <c r="A64" s="93"/>
      <c r="B64" s="71"/>
      <c r="C64" s="72"/>
      <c r="D64" s="72"/>
      <c r="E64" s="72"/>
      <c r="F64" s="72"/>
      <c r="G64" s="73"/>
      <c r="H64" s="53"/>
      <c r="I64" s="53"/>
      <c r="J64" s="73"/>
      <c r="K64" s="74"/>
      <c r="M64" s="75"/>
      <c r="N64" s="76"/>
      <c r="O64" s="76"/>
      <c r="P64" s="76"/>
      <c r="Q64" s="76"/>
      <c r="R64" s="77"/>
      <c r="S64" s="76"/>
      <c r="T64" s="76"/>
      <c r="U64" s="77"/>
      <c r="V64" s="78"/>
      <c r="X64" s="75"/>
      <c r="Y64" s="76"/>
      <c r="Z64" s="76"/>
      <c r="AA64" s="76"/>
      <c r="AB64" s="76"/>
      <c r="AC64" s="77"/>
      <c r="AD64" s="76"/>
      <c r="AE64" s="76"/>
      <c r="AF64" s="77"/>
      <c r="AG64" s="78"/>
    </row>
    <row r="65" spans="1:33" x14ac:dyDescent="0.2">
      <c r="A65" s="70" t="s">
        <v>36</v>
      </c>
      <c r="B65" s="71">
        <f>(VLOOKUP($A65,'Occupancy Raw Data'!$B$8:$BE$45,'Occupancy Raw Data'!G$3,FALSE))/100</f>
        <v>0.31118352147096401</v>
      </c>
      <c r="C65" s="72">
        <f>(VLOOKUP($A65,'Occupancy Raw Data'!$B$8:$BE$45,'Occupancy Raw Data'!H$3,FALSE))/100</f>
        <v>0.40498079832421702</v>
      </c>
      <c r="D65" s="72">
        <f>(VLOOKUP($A65,'Occupancy Raw Data'!$B$8:$BE$45,'Occupancy Raw Data'!I$3,FALSE))/100</f>
        <v>0.43488886302804602</v>
      </c>
      <c r="E65" s="72">
        <f>(VLOOKUP($A65,'Occupancy Raw Data'!$B$8:$BE$45,'Occupancy Raw Data'!J$3,FALSE))/100</f>
        <v>0.54346561154427997</v>
      </c>
      <c r="F65" s="72">
        <f>(VLOOKUP($A65,'Occupancy Raw Data'!$B$8:$BE$45,'Occupancy Raw Data'!K$3,FALSE))/100</f>
        <v>0.64808565111136895</v>
      </c>
      <c r="G65" s="73">
        <f>(VLOOKUP($A65,'Occupancy Raw Data'!$B$8:$BE$45,'Occupancy Raw Data'!L$3,FALSE))/100</f>
        <v>0.46852088909577505</v>
      </c>
      <c r="H65" s="53">
        <f>(VLOOKUP($A65,'Occupancy Raw Data'!$B$8:$BE$45,'Occupancy Raw Data'!N$3,FALSE))/100</f>
        <v>0.66461072966367896</v>
      </c>
      <c r="I65" s="53">
        <f>(VLOOKUP($A65,'Occupancy Raw Data'!$B$8:$BE$45,'Occupancy Raw Data'!O$3,FALSE))/100</f>
        <v>0.68125218200861104</v>
      </c>
      <c r="J65" s="73">
        <f>(VLOOKUP($A65,'Occupancy Raw Data'!$B$8:$BE$45,'Occupancy Raw Data'!P$3,FALSE))/100</f>
        <v>0.672931455836145</v>
      </c>
      <c r="K65" s="74">
        <f>(VLOOKUP($A65,'Occupancy Raw Data'!$B$8:$BE$45,'Occupancy Raw Data'!R$3,FALSE))/100</f>
        <v>0.526923908164452</v>
      </c>
      <c r="M65" s="75">
        <f>VLOOKUP($A65,'ADR Raw Data'!$B$6:$BE$43,'ADR Raw Data'!G$1,FALSE)</f>
        <v>114.394431563201</v>
      </c>
      <c r="N65" s="76">
        <f>VLOOKUP($A65,'ADR Raw Data'!$B$6:$BE$43,'ADR Raw Data'!H$1,FALSE)</f>
        <v>121.19088505747099</v>
      </c>
      <c r="O65" s="76">
        <f>VLOOKUP($A65,'ADR Raw Data'!$B$6:$BE$43,'ADR Raw Data'!I$1,FALSE)</f>
        <v>126.524262777629</v>
      </c>
      <c r="P65" s="76">
        <f>VLOOKUP($A65,'ADR Raw Data'!$B$6:$BE$43,'ADR Raw Data'!J$1,FALSE)</f>
        <v>139.24426552462501</v>
      </c>
      <c r="Q65" s="76">
        <f>VLOOKUP($A65,'ADR Raw Data'!$B$6:$BE$43,'ADR Raw Data'!K$1,FALSE)</f>
        <v>158.27744837493199</v>
      </c>
      <c r="R65" s="77">
        <f>VLOOKUP($A65,'ADR Raw Data'!$B$6:$BE$43,'ADR Raw Data'!L$1,FALSE)</f>
        <v>135.72647739691999</v>
      </c>
      <c r="S65" s="76">
        <f>VLOOKUP($A65,'ADR Raw Data'!$B$6:$BE$43,'ADR Raw Data'!N$1,FALSE)</f>
        <v>151.53635265277501</v>
      </c>
      <c r="T65" s="76">
        <f>VLOOKUP($A65,'ADR Raw Data'!$B$6:$BE$43,'ADR Raw Data'!O$1,FALSE)</f>
        <v>147.99880423641901</v>
      </c>
      <c r="U65" s="77">
        <f>VLOOKUP($A65,'ADR Raw Data'!$B$6:$BE$43,'ADR Raw Data'!P$1,FALSE)</f>
        <v>149.745707738867</v>
      </c>
      <c r="V65" s="78">
        <f>VLOOKUP($A65,'ADR Raw Data'!$B$6:$BE$43,'ADR Raw Data'!R$1,FALSE)</f>
        <v>140.841870957564</v>
      </c>
      <c r="X65" s="75">
        <f>VLOOKUP($A65,'RevPAR Raw Data'!$B$6:$BE$43,'RevPAR Raw Data'!G$1,FALSE)</f>
        <v>35.597662050506202</v>
      </c>
      <c r="Y65" s="76">
        <f>VLOOKUP($A65,'RevPAR Raw Data'!$B$6:$BE$43,'RevPAR Raw Data'!H$1,FALSE)</f>
        <v>49.079981380193097</v>
      </c>
      <c r="Z65" s="76">
        <f>VLOOKUP($A65,'RevPAR Raw Data'!$B$6:$BE$43,'RevPAR Raw Data'!I$1,FALSE)</f>
        <v>55.023992784824799</v>
      </c>
      <c r="AA65" s="76">
        <f>VLOOKUP($A65,'RevPAR Raw Data'!$B$6:$BE$43,'RevPAR Raw Data'!J$1,FALSE)</f>
        <v>75.674469917374594</v>
      </c>
      <c r="AB65" s="76">
        <f>VLOOKUP($A65,'RevPAR Raw Data'!$B$6:$BE$43,'RevPAR Raw Data'!K$1,FALSE)</f>
        <v>102.577343186314</v>
      </c>
      <c r="AC65" s="77">
        <f>VLOOKUP($A65,'RevPAR Raw Data'!$B$6:$BE$43,'RevPAR Raw Data'!L$1,FALSE)</f>
        <v>63.590689863842599</v>
      </c>
      <c r="AD65" s="76">
        <f>VLOOKUP($A65,'RevPAR Raw Data'!$B$6:$BE$43,'RevPAR Raw Data'!N$1,FALSE)</f>
        <v>100.71268590713299</v>
      </c>
      <c r="AE65" s="76">
        <f>VLOOKUP($A65,'RevPAR Raw Data'!$B$6:$BE$43,'RevPAR Raw Data'!O$1,FALSE)</f>
        <v>100.824508320726</v>
      </c>
      <c r="AF65" s="77">
        <f>VLOOKUP($A65,'RevPAR Raw Data'!$B$6:$BE$43,'RevPAR Raw Data'!P$1,FALSE)</f>
        <v>100.768597113929</v>
      </c>
      <c r="AG65" s="78">
        <f>VLOOKUP($A65,'RevPAR Raw Data'!$B$6:$BE$43,'RevPAR Raw Data'!R$1,FALSE)</f>
        <v>74.212949078153301</v>
      </c>
    </row>
    <row r="66" spans="1:33" x14ac:dyDescent="0.2">
      <c r="A66" s="55" t="s">
        <v>14</v>
      </c>
      <c r="B66" s="43">
        <f>(VLOOKUP($A65,'Occupancy Raw Data'!$B$8:$BE$51,'Occupancy Raw Data'!T$3,FALSE))/100</f>
        <v>-0.154980853321283</v>
      </c>
      <c r="C66" s="44">
        <f>(VLOOKUP($A65,'Occupancy Raw Data'!$B$8:$BE$51,'Occupancy Raw Data'!U$3,FALSE))/100</f>
        <v>1.7350481129824999E-2</v>
      </c>
      <c r="D66" s="44">
        <f>(VLOOKUP($A65,'Occupancy Raw Data'!$B$8:$BE$51,'Occupancy Raw Data'!V$3,FALSE))/100</f>
        <v>0.11424111487477</v>
      </c>
      <c r="E66" s="44">
        <f>(VLOOKUP($A65,'Occupancy Raw Data'!$B$8:$BE$51,'Occupancy Raw Data'!W$3,FALSE))/100</f>
        <v>0.32807771644461298</v>
      </c>
      <c r="F66" s="44">
        <f>(VLOOKUP($A65,'Occupancy Raw Data'!$B$8:$BE$51,'Occupancy Raw Data'!X$3,FALSE))/100</f>
        <v>0.61300901730548507</v>
      </c>
      <c r="G66" s="44">
        <f>(VLOOKUP($A65,'Occupancy Raw Data'!$B$8:$BE$51,'Occupancy Raw Data'!Y$3,FALSE))/100</f>
        <v>0.19057183298439997</v>
      </c>
      <c r="H66" s="45">
        <f>(VLOOKUP($A65,'Occupancy Raw Data'!$B$8:$BE$51,'Occupancy Raw Data'!AA$3,FALSE))/100</f>
        <v>0.534497690589674</v>
      </c>
      <c r="I66" s="45">
        <f>(VLOOKUP($A65,'Occupancy Raw Data'!$B$8:$BE$51,'Occupancy Raw Data'!AB$3,FALSE))/100</f>
        <v>0.54681574202640204</v>
      </c>
      <c r="J66" s="44">
        <f>(VLOOKUP($A65,'Occupancy Raw Data'!$B$8:$BE$51,'Occupancy Raw Data'!AC$3,FALSE))/100</f>
        <v>0.54070825284944601</v>
      </c>
      <c r="K66" s="46">
        <f>(VLOOKUP($A65,'Occupancy Raw Data'!$B$8:$BE$51,'Occupancy Raw Data'!AE$3,FALSE))/100</f>
        <v>0.29822362591007501</v>
      </c>
      <c r="M66" s="43">
        <f>(VLOOKUP($A65,'ADR Raw Data'!$B$6:$BE$49,'ADR Raw Data'!T$1,FALSE))/100</f>
        <v>-2.0137172453629702E-2</v>
      </c>
      <c r="N66" s="44">
        <f>(VLOOKUP($A65,'ADR Raw Data'!$B$6:$BE$49,'ADR Raw Data'!U$1,FALSE))/100</f>
        <v>-2.6455959356300501E-2</v>
      </c>
      <c r="O66" s="44">
        <f>(VLOOKUP($A65,'ADR Raw Data'!$B$6:$BE$49,'ADR Raw Data'!V$1,FALSE))/100</f>
        <v>1.05465148734302E-2</v>
      </c>
      <c r="P66" s="44">
        <f>(VLOOKUP($A65,'ADR Raw Data'!$B$6:$BE$49,'ADR Raw Data'!W$1,FALSE))/100</f>
        <v>9.0374725922077209E-2</v>
      </c>
      <c r="Q66" s="44">
        <f>(VLOOKUP($A65,'ADR Raw Data'!$B$6:$BE$49,'ADR Raw Data'!X$1,FALSE))/100</f>
        <v>0.28386754199596598</v>
      </c>
      <c r="R66" s="44">
        <f>(VLOOKUP($A65,'ADR Raw Data'!$B$6:$BE$49,'ADR Raw Data'!Y$1,FALSE))/100</f>
        <v>9.8088651017529796E-2</v>
      </c>
      <c r="S66" s="45">
        <f>(VLOOKUP($A65,'ADR Raw Data'!$B$6:$BE$49,'ADR Raw Data'!AA$1,FALSE))/100</f>
        <v>0.30454779852045599</v>
      </c>
      <c r="T66" s="45">
        <f>(VLOOKUP($A65,'ADR Raw Data'!$B$6:$BE$49,'ADR Raw Data'!AB$1,FALSE))/100</f>
        <v>0.28604002737487699</v>
      </c>
      <c r="U66" s="44">
        <f>(VLOOKUP($A65,'ADR Raw Data'!$B$6:$BE$49,'ADR Raw Data'!AC$1,FALSE))/100</f>
        <v>0.29519850696121602</v>
      </c>
      <c r="V66" s="46">
        <f>(VLOOKUP($A65,'ADR Raw Data'!$B$6:$BE$49,'ADR Raw Data'!AE$1,FALSE))/100</f>
        <v>0.16257012254894898</v>
      </c>
      <c r="X66" s="43">
        <f>(VLOOKUP($A65,'RevPAR Raw Data'!$B$6:$BE$43,'RevPAR Raw Data'!T$1,FALSE))/100</f>
        <v>-0.17199714960457199</v>
      </c>
      <c r="Y66" s="44">
        <f>(VLOOKUP($A65,'RevPAR Raw Data'!$B$6:$BE$43,'RevPAR Raw Data'!U$1,FALSE))/100</f>
        <v>-9.5645018500584607E-3</v>
      </c>
      <c r="Z66" s="44">
        <f>(VLOOKUP($A65,'RevPAR Raw Data'!$B$6:$BE$43,'RevPAR Raw Data'!V$1,FALSE))/100</f>
        <v>0.12599247536538502</v>
      </c>
      <c r="AA66" s="44">
        <f>(VLOOKUP($A65,'RevPAR Raw Data'!$B$6:$BE$43,'RevPAR Raw Data'!W$1,FALSE))/100</f>
        <v>0.44810237607151299</v>
      </c>
      <c r="AB66" s="44">
        <f>(VLOOKUP($A65,'RevPAR Raw Data'!$B$6:$BE$43,'RevPAR Raw Data'!X$1,FALSE))/100</f>
        <v>1.0708899222653201</v>
      </c>
      <c r="AC66" s="44">
        <f>(VLOOKUP($A65,'RevPAR Raw Data'!$B$6:$BE$43,'RevPAR Raw Data'!Y$1,FALSE))/100</f>
        <v>0.307353418021308</v>
      </c>
      <c r="AD66" s="45">
        <f>(VLOOKUP($A65,'RevPAR Raw Data'!$B$6:$BE$43,'RevPAR Raw Data'!AA$1,FALSE))/100</f>
        <v>1.00182558409348</v>
      </c>
      <c r="AE66" s="45">
        <f>(VLOOKUP($A65,'RevPAR Raw Data'!$B$6:$BE$43,'RevPAR Raw Data'!AB$1,FALSE))/100</f>
        <v>0.98926695921952501</v>
      </c>
      <c r="AF66" s="44">
        <f>(VLOOKUP($A65,'RevPAR Raw Data'!$B$6:$BE$43,'RevPAR Raw Data'!AC$1,FALSE))/100</f>
        <v>0.99552302875342702</v>
      </c>
      <c r="AG66" s="46">
        <f>(VLOOKUP($A65,'RevPAR Raw Data'!$B$6:$BE$43,'RevPAR Raw Data'!AE$1,FALSE))/100</f>
        <v>0.50927599987021799</v>
      </c>
    </row>
    <row r="67" spans="1:33" x14ac:dyDescent="0.2">
      <c r="A67" s="96"/>
      <c r="B67" s="71"/>
      <c r="C67" s="72"/>
      <c r="D67" s="72"/>
      <c r="E67" s="72"/>
      <c r="F67" s="72"/>
      <c r="G67" s="73"/>
      <c r="H67" s="53"/>
      <c r="I67" s="53"/>
      <c r="J67" s="73"/>
      <c r="K67" s="74"/>
      <c r="M67" s="75"/>
      <c r="N67" s="76"/>
      <c r="O67" s="76"/>
      <c r="P67" s="76"/>
      <c r="Q67" s="76"/>
      <c r="R67" s="77"/>
      <c r="S67" s="76"/>
      <c r="T67" s="76"/>
      <c r="U67" s="77"/>
      <c r="V67" s="78"/>
      <c r="X67" s="75"/>
      <c r="Y67" s="76"/>
      <c r="Z67" s="76"/>
      <c r="AA67" s="76"/>
      <c r="AB67" s="76"/>
      <c r="AC67" s="77"/>
      <c r="AD67" s="76"/>
      <c r="AE67" s="76"/>
      <c r="AF67" s="77"/>
      <c r="AG67" s="78"/>
    </row>
    <row r="68" spans="1:33" x14ac:dyDescent="0.2">
      <c r="A68" s="70" t="s">
        <v>37</v>
      </c>
      <c r="B68" s="71">
        <f>(VLOOKUP($A68,'Occupancy Raw Data'!$B$8:$BE$45,'Occupancy Raw Data'!G$3,FALSE))/100</f>
        <v>0.354214914312181</v>
      </c>
      <c r="C68" s="72">
        <f>(VLOOKUP($A68,'Occupancy Raw Data'!$B$8:$BE$45,'Occupancy Raw Data'!H$3,FALSE))/100</f>
        <v>0.46792496526169503</v>
      </c>
      <c r="D68" s="72">
        <f>(VLOOKUP($A68,'Occupancy Raw Data'!$B$8:$BE$45,'Occupancy Raw Data'!I$3,FALSE))/100</f>
        <v>0.54817044928207503</v>
      </c>
      <c r="E68" s="72">
        <f>(VLOOKUP($A68,'Occupancy Raw Data'!$B$8:$BE$45,'Occupancy Raw Data'!J$3,FALSE))/100</f>
        <v>0.571676702176933</v>
      </c>
      <c r="F68" s="72">
        <f>(VLOOKUP($A68,'Occupancy Raw Data'!$B$8:$BE$45,'Occupancy Raw Data'!K$3,FALSE))/100</f>
        <v>0.51644279759147704</v>
      </c>
      <c r="G68" s="73">
        <f>(VLOOKUP($A68,'Occupancy Raw Data'!$B$8:$BE$45,'Occupancy Raw Data'!L$3,FALSE))/100</f>
        <v>0.49168596572487205</v>
      </c>
      <c r="H68" s="53">
        <f>(VLOOKUP($A68,'Occupancy Raw Data'!$B$8:$BE$45,'Occupancy Raw Data'!N$3,FALSE))/100</f>
        <v>0.5016211208893</v>
      </c>
      <c r="I68" s="53">
        <f>(VLOOKUP($A68,'Occupancy Raw Data'!$B$8:$BE$45,'Occupancy Raw Data'!O$3,FALSE))/100</f>
        <v>0.526864289022695</v>
      </c>
      <c r="J68" s="73">
        <f>(VLOOKUP($A68,'Occupancy Raw Data'!$B$8:$BE$45,'Occupancy Raw Data'!P$3,FALSE))/100</f>
        <v>0.514242704955998</v>
      </c>
      <c r="K68" s="74">
        <f>(VLOOKUP($A68,'Occupancy Raw Data'!$B$8:$BE$45,'Occupancy Raw Data'!R$3,FALSE))/100</f>
        <v>0.49813074836233701</v>
      </c>
      <c r="M68" s="75">
        <f>VLOOKUP($A68,'ADR Raw Data'!$B$6:$BE$43,'ADR Raw Data'!G$1,FALSE)</f>
        <v>124.779905197777</v>
      </c>
      <c r="N68" s="76">
        <f>VLOOKUP($A68,'ADR Raw Data'!$B$6:$BE$43,'ADR Raw Data'!H$1,FALSE)</f>
        <v>147.68630784459199</v>
      </c>
      <c r="O68" s="76">
        <f>VLOOKUP($A68,'ADR Raw Data'!$B$6:$BE$43,'ADR Raw Data'!I$1,FALSE)</f>
        <v>156.81845796366699</v>
      </c>
      <c r="P68" s="76">
        <f>VLOOKUP($A68,'ADR Raw Data'!$B$6:$BE$43,'ADR Raw Data'!J$1,FALSE)</f>
        <v>158.53506582945101</v>
      </c>
      <c r="Q68" s="76">
        <f>VLOOKUP($A68,'ADR Raw Data'!$B$6:$BE$43,'ADR Raw Data'!K$1,FALSE)</f>
        <v>139.32093497757799</v>
      </c>
      <c r="R68" s="77">
        <f>VLOOKUP($A68,'ADR Raw Data'!$B$6:$BE$43,'ADR Raw Data'!L$1,FALSE)</f>
        <v>147.18758748999099</v>
      </c>
      <c r="S68" s="76">
        <f>VLOOKUP($A68,'ADR Raw Data'!$B$6:$BE$43,'ADR Raw Data'!N$1,FALSE)</f>
        <v>122.691371191135</v>
      </c>
      <c r="T68" s="76">
        <f>VLOOKUP($A68,'ADR Raw Data'!$B$6:$BE$43,'ADR Raw Data'!O$1,FALSE)</f>
        <v>123.18645714285699</v>
      </c>
      <c r="U68" s="77">
        <f>VLOOKUP($A68,'ADR Raw Data'!$B$6:$BE$43,'ADR Raw Data'!P$1,FALSE)</f>
        <v>122.944989867147</v>
      </c>
      <c r="V68" s="78">
        <f>VLOOKUP($A68,'ADR Raw Data'!$B$6:$BE$43,'ADR Raw Data'!R$1,FALSE)</f>
        <v>140.03709593863101</v>
      </c>
      <c r="X68" s="75">
        <f>VLOOKUP($A68,'RevPAR Raw Data'!$B$6:$BE$43,'RevPAR Raw Data'!G$1,FALSE)</f>
        <v>44.198903427512697</v>
      </c>
      <c r="Y68" s="76">
        <f>VLOOKUP($A68,'RevPAR Raw Data'!$B$6:$BE$43,'RevPAR Raw Data'!H$1,FALSE)</f>
        <v>69.106110467809103</v>
      </c>
      <c r="Z68" s="76">
        <f>VLOOKUP($A68,'RevPAR Raw Data'!$B$6:$BE$43,'RevPAR Raw Data'!I$1,FALSE)</f>
        <v>85.963244557665504</v>
      </c>
      <c r="AA68" s="76">
        <f>VLOOKUP($A68,'RevPAR Raw Data'!$B$6:$BE$43,'RevPAR Raw Data'!J$1,FALSE)</f>
        <v>90.630803612783595</v>
      </c>
      <c r="AB68" s="76">
        <f>VLOOKUP($A68,'RevPAR Raw Data'!$B$6:$BE$43,'RevPAR Raw Data'!K$1,FALSE)</f>
        <v>71.951293422880894</v>
      </c>
      <c r="AC68" s="77">
        <f>VLOOKUP($A68,'RevPAR Raw Data'!$B$6:$BE$43,'RevPAR Raw Data'!L$1,FALSE)</f>
        <v>72.370071097730403</v>
      </c>
      <c r="AD68" s="76">
        <f>VLOOKUP($A68,'RevPAR Raw Data'!$B$6:$BE$43,'RevPAR Raw Data'!N$1,FALSE)</f>
        <v>61.544583140342702</v>
      </c>
      <c r="AE68" s="76">
        <f>VLOOKUP($A68,'RevPAR Raw Data'!$B$6:$BE$43,'RevPAR Raw Data'!O$1,FALSE)</f>
        <v>64.902545159796205</v>
      </c>
      <c r="AF68" s="77">
        <f>VLOOKUP($A68,'RevPAR Raw Data'!$B$6:$BE$43,'RevPAR Raw Data'!P$1,FALSE)</f>
        <v>63.2235641500694</v>
      </c>
      <c r="AG68" s="78">
        <f>VLOOKUP($A68,'RevPAR Raw Data'!$B$6:$BE$43,'RevPAR Raw Data'!R$1,FALSE)</f>
        <v>69.756783398398696</v>
      </c>
    </row>
    <row r="69" spans="1:33" x14ac:dyDescent="0.2">
      <c r="A69" s="55" t="s">
        <v>14</v>
      </c>
      <c r="B69" s="43">
        <f>(VLOOKUP($A68,'Occupancy Raw Data'!$B$8:$BE$51,'Occupancy Raw Data'!T$3,FALSE))/100</f>
        <v>-0.218446601941747</v>
      </c>
      <c r="C69" s="44">
        <f>(VLOOKUP($A68,'Occupancy Raw Data'!$B$8:$BE$51,'Occupancy Raw Data'!U$3,FALSE))/100</f>
        <v>-9.3742991702175302E-2</v>
      </c>
      <c r="D69" s="44">
        <f>(VLOOKUP($A68,'Occupancy Raw Data'!$B$8:$BE$51,'Occupancy Raw Data'!V$3,FALSE))/100</f>
        <v>2.8459700195524601E-2</v>
      </c>
      <c r="E69" s="44">
        <f>(VLOOKUP($A68,'Occupancy Raw Data'!$B$8:$BE$51,'Occupancy Raw Data'!W$3,FALSE))/100</f>
        <v>4.2661034846884799E-2</v>
      </c>
      <c r="F69" s="44">
        <f>(VLOOKUP($A68,'Occupancy Raw Data'!$B$8:$BE$51,'Occupancy Raw Data'!X$3,FALSE))/100</f>
        <v>4.7307952241495803E-3</v>
      </c>
      <c r="G69" s="44">
        <f>(VLOOKUP($A68,'Occupancy Raw Data'!$B$8:$BE$51,'Occupancy Raw Data'!Y$3,FALSE))/100</f>
        <v>-4.1489841986455903E-2</v>
      </c>
      <c r="H69" s="45">
        <f>(VLOOKUP($A68,'Occupancy Raw Data'!$B$8:$BE$51,'Occupancy Raw Data'!AA$3,FALSE))/100</f>
        <v>3.6859741503111498E-2</v>
      </c>
      <c r="I69" s="45">
        <f>(VLOOKUP($A68,'Occupancy Raw Data'!$B$8:$BE$51,'Occupancy Raw Data'!AB$3,FALSE))/100</f>
        <v>0.15131578947368399</v>
      </c>
      <c r="J69" s="44">
        <f>(VLOOKUP($A68,'Occupancy Raw Data'!$B$8:$BE$51,'Occupancy Raw Data'!AC$3,FALSE))/100</f>
        <v>9.2496924969249592E-2</v>
      </c>
      <c r="K69" s="46">
        <f>(VLOOKUP($A68,'Occupancy Raw Data'!$B$8:$BE$51,'Occupancy Raw Data'!AE$3,FALSE))/100</f>
        <v>-5.5151915455746306E-3</v>
      </c>
      <c r="M69" s="43">
        <f>(VLOOKUP($A68,'ADR Raw Data'!$B$6:$BE$49,'ADR Raw Data'!T$1,FALSE))/100</f>
        <v>-3.4753905698622398E-2</v>
      </c>
      <c r="N69" s="44">
        <f>(VLOOKUP($A68,'ADR Raw Data'!$B$6:$BE$49,'ADR Raw Data'!U$1,FALSE))/100</f>
        <v>-1.3040032913430899E-2</v>
      </c>
      <c r="O69" s="44">
        <f>(VLOOKUP($A68,'ADR Raw Data'!$B$6:$BE$49,'ADR Raw Data'!V$1,FALSE))/100</f>
        <v>-8.1115837844062108E-2</v>
      </c>
      <c r="P69" s="44">
        <f>(VLOOKUP($A68,'ADR Raw Data'!$B$6:$BE$49,'ADR Raw Data'!W$1,FALSE))/100</f>
        <v>-7.4633985352827906E-2</v>
      </c>
      <c r="Q69" s="44">
        <f>(VLOOKUP($A68,'ADR Raw Data'!$B$6:$BE$49,'ADR Raw Data'!X$1,FALSE))/100</f>
        <v>-9.7593187836898909E-2</v>
      </c>
      <c r="R69" s="44">
        <f>(VLOOKUP($A68,'ADR Raw Data'!$B$6:$BE$49,'ADR Raw Data'!Y$1,FALSE))/100</f>
        <v>-5.6462452072956505E-2</v>
      </c>
      <c r="S69" s="45">
        <f>(VLOOKUP($A68,'ADR Raw Data'!$B$6:$BE$49,'ADR Raw Data'!AA$1,FALSE))/100</f>
        <v>-2.6009812633074302E-2</v>
      </c>
      <c r="T69" s="45">
        <f>(VLOOKUP($A68,'ADR Raw Data'!$B$6:$BE$49,'ADR Raw Data'!AB$1,FALSE))/100</f>
        <v>-9.5038107345538202E-3</v>
      </c>
      <c r="U69" s="44">
        <f>(VLOOKUP($A68,'ADR Raw Data'!$B$6:$BE$49,'ADR Raw Data'!AC$1,FALSE))/100</f>
        <v>-1.7935409089080701E-2</v>
      </c>
      <c r="V69" s="46">
        <f>(VLOOKUP($A68,'ADR Raw Data'!$B$6:$BE$49,'ADR Raw Data'!AE$1,FALSE))/100</f>
        <v>-5.2038636249748096E-2</v>
      </c>
      <c r="X69" s="43">
        <f>(VLOOKUP($A68,'RevPAR Raw Data'!$B$6:$BE$43,'RevPAR Raw Data'!T$1,FALSE))/100</f>
        <v>-0.24560863503630198</v>
      </c>
      <c r="Y69" s="44">
        <f>(VLOOKUP($A68,'RevPAR Raw Data'!$B$6:$BE$43,'RevPAR Raw Data'!U$1,FALSE))/100</f>
        <v>-0.10556061291840599</v>
      </c>
      <c r="Z69" s="44">
        <f>(VLOOKUP($A68,'RevPAR Raw Data'!$B$6:$BE$43,'RevPAR Raw Data'!V$1,FALSE))/100</f>
        <v>-5.4964670074688297E-2</v>
      </c>
      <c r="AA69" s="44">
        <f>(VLOOKUP($A68,'RevPAR Raw Data'!$B$6:$BE$43,'RevPAR Raw Data'!W$1,FALSE))/100</f>
        <v>-3.5156913555841801E-2</v>
      </c>
      <c r="AB69" s="44">
        <f>(VLOOKUP($A68,'RevPAR Raw Data'!$B$6:$BE$43,'RevPAR Raw Data'!X$1,FALSE))/100</f>
        <v>-9.3324085999677703E-2</v>
      </c>
      <c r="AC69" s="44">
        <f>(VLOOKUP($A68,'RevPAR Raw Data'!$B$6:$BE$43,'RevPAR Raw Data'!Y$1,FALSE))/100</f>
        <v>-9.5609675844737702E-2</v>
      </c>
      <c r="AD69" s="45">
        <f>(VLOOKUP($A68,'RevPAR Raw Data'!$B$6:$BE$43,'RevPAR Raw Data'!AA$1,FALSE))/100</f>
        <v>9.8912138998376795E-3</v>
      </c>
      <c r="AE69" s="45">
        <f>(VLOOKUP($A68,'RevPAR Raw Data'!$B$6:$BE$43,'RevPAR Raw Data'!AB$1,FALSE))/100</f>
        <v>0.14037390211482198</v>
      </c>
      <c r="AF69" s="44">
        <f>(VLOOKUP($A68,'RevPAR Raw Data'!$B$6:$BE$43,'RevPAR Raw Data'!AC$1,FALSE))/100</f>
        <v>7.2902545691363396E-2</v>
      </c>
      <c r="AG69" s="46">
        <f>(VLOOKUP($A68,'RevPAR Raw Data'!$B$6:$BE$43,'RevPAR Raw Data'!AE$1,FALSE))/100</f>
        <v>-5.7266824748634898E-2</v>
      </c>
    </row>
    <row r="70" spans="1:33" x14ac:dyDescent="0.2">
      <c r="A70" s="93"/>
      <c r="B70" s="71"/>
      <c r="C70" s="72"/>
      <c r="D70" s="72"/>
      <c r="E70" s="72"/>
      <c r="F70" s="72"/>
      <c r="G70" s="73"/>
      <c r="H70" s="53"/>
      <c r="I70" s="53"/>
      <c r="J70" s="73"/>
      <c r="K70" s="74"/>
      <c r="M70" s="75"/>
      <c r="N70" s="76"/>
      <c r="O70" s="76"/>
      <c r="P70" s="76"/>
      <c r="Q70" s="76"/>
      <c r="R70" s="77"/>
      <c r="S70" s="76"/>
      <c r="T70" s="76"/>
      <c r="U70" s="77"/>
      <c r="V70" s="78"/>
      <c r="X70" s="75"/>
      <c r="Y70" s="76"/>
      <c r="Z70" s="76"/>
      <c r="AA70" s="76"/>
      <c r="AB70" s="76"/>
      <c r="AC70" s="77"/>
      <c r="AD70" s="76"/>
      <c r="AE70" s="76"/>
      <c r="AF70" s="77"/>
      <c r="AG70" s="78"/>
    </row>
    <row r="71" spans="1:33" x14ac:dyDescent="0.2">
      <c r="A71" s="70" t="s">
        <v>38</v>
      </c>
      <c r="B71" s="71">
        <f>(VLOOKUP($A71,'Occupancy Raw Data'!$B$8:$BE$45,'Occupancy Raw Data'!G$3,FALSE))/100</f>
        <v>0.36286173633440499</v>
      </c>
      <c r="C71" s="72">
        <f>(VLOOKUP($A71,'Occupancy Raw Data'!$B$8:$BE$45,'Occupancy Raw Data'!H$3,FALSE))/100</f>
        <v>0.49051446945337601</v>
      </c>
      <c r="D71" s="72">
        <f>(VLOOKUP($A71,'Occupancy Raw Data'!$B$8:$BE$45,'Occupancy Raw Data'!I$3,FALSE))/100</f>
        <v>0.53440514469453293</v>
      </c>
      <c r="E71" s="72">
        <f>(VLOOKUP($A71,'Occupancy Raw Data'!$B$8:$BE$45,'Occupancy Raw Data'!J$3,FALSE))/100</f>
        <v>0.54662379421221796</v>
      </c>
      <c r="F71" s="72">
        <f>(VLOOKUP($A71,'Occupancy Raw Data'!$B$8:$BE$45,'Occupancy Raw Data'!K$3,FALSE))/100</f>
        <v>0.47524115755627</v>
      </c>
      <c r="G71" s="73">
        <f>(VLOOKUP($A71,'Occupancy Raw Data'!$B$8:$BE$45,'Occupancy Raw Data'!L$3,FALSE))/100</f>
        <v>0.48192926045015999</v>
      </c>
      <c r="H71" s="53">
        <f>(VLOOKUP($A71,'Occupancy Raw Data'!$B$8:$BE$45,'Occupancy Raw Data'!N$3,FALSE))/100</f>
        <v>0.43890675241157501</v>
      </c>
      <c r="I71" s="53">
        <f>(VLOOKUP($A71,'Occupancy Raw Data'!$B$8:$BE$45,'Occupancy Raw Data'!O$3,FALSE))/100</f>
        <v>0.481832797427652</v>
      </c>
      <c r="J71" s="73">
        <f>(VLOOKUP($A71,'Occupancy Raw Data'!$B$8:$BE$45,'Occupancy Raw Data'!P$3,FALSE))/100</f>
        <v>0.46036977491961401</v>
      </c>
      <c r="K71" s="74">
        <f>(VLOOKUP($A71,'Occupancy Raw Data'!$B$8:$BE$45,'Occupancy Raw Data'!R$3,FALSE))/100</f>
        <v>0.47576940744143298</v>
      </c>
      <c r="M71" s="75">
        <f>VLOOKUP($A71,'ADR Raw Data'!$B$6:$BE$43,'ADR Raw Data'!G$1,FALSE)</f>
        <v>111.657784669915</v>
      </c>
      <c r="N71" s="76">
        <f>VLOOKUP($A71,'ADR Raw Data'!$B$6:$BE$43,'ADR Raw Data'!H$1,FALSE)</f>
        <v>115.796411012782</v>
      </c>
      <c r="O71" s="76">
        <f>VLOOKUP($A71,'ADR Raw Data'!$B$6:$BE$43,'ADR Raw Data'!I$1,FALSE)</f>
        <v>120.38938929001201</v>
      </c>
      <c r="P71" s="76">
        <f>VLOOKUP($A71,'ADR Raw Data'!$B$6:$BE$43,'ADR Raw Data'!J$1,FALSE)</f>
        <v>121.93749411764701</v>
      </c>
      <c r="Q71" s="76">
        <f>VLOOKUP($A71,'ADR Raw Data'!$B$6:$BE$43,'ADR Raw Data'!K$1,FALSE)</f>
        <v>121.276880920162</v>
      </c>
      <c r="R71" s="77">
        <f>VLOOKUP($A71,'ADR Raw Data'!$B$6:$BE$43,'ADR Raw Data'!L$1,FALSE)</f>
        <v>118.6657819589</v>
      </c>
      <c r="S71" s="76">
        <f>VLOOKUP($A71,'ADR Raw Data'!$B$6:$BE$43,'ADR Raw Data'!N$1,FALSE)</f>
        <v>133.61909523809501</v>
      </c>
      <c r="T71" s="76">
        <f>VLOOKUP($A71,'ADR Raw Data'!$B$6:$BE$43,'ADR Raw Data'!O$1,FALSE)</f>
        <v>140.04507841174501</v>
      </c>
      <c r="U71" s="77">
        <f>VLOOKUP($A71,'ADR Raw Data'!$B$6:$BE$43,'ADR Raw Data'!P$1,FALSE)</f>
        <v>136.98188056574099</v>
      </c>
      <c r="V71" s="78">
        <f>VLOOKUP($A71,'ADR Raw Data'!$B$6:$BE$43,'ADR Raw Data'!R$1,FALSE)</f>
        <v>123.729566497706</v>
      </c>
      <c r="X71" s="75">
        <f>VLOOKUP($A71,'RevPAR Raw Data'!$B$6:$BE$43,'RevPAR Raw Data'!G$1,FALSE)</f>
        <v>40.516337620578703</v>
      </c>
      <c r="Y71" s="76">
        <f>VLOOKUP($A71,'RevPAR Raw Data'!$B$6:$BE$43,'RevPAR Raw Data'!H$1,FALSE)</f>
        <v>56.799815112540102</v>
      </c>
      <c r="Z71" s="76">
        <f>VLOOKUP($A71,'RevPAR Raw Data'!$B$6:$BE$43,'RevPAR Raw Data'!I$1,FALSE)</f>
        <v>64.336709003215404</v>
      </c>
      <c r="AA71" s="76">
        <f>VLOOKUP($A71,'RevPAR Raw Data'!$B$6:$BE$43,'RevPAR Raw Data'!J$1,FALSE)</f>
        <v>66.653935691318296</v>
      </c>
      <c r="AB71" s="76">
        <f>VLOOKUP($A71,'RevPAR Raw Data'!$B$6:$BE$43,'RevPAR Raw Data'!K$1,FALSE)</f>
        <v>57.635765273311797</v>
      </c>
      <c r="AC71" s="77">
        <f>VLOOKUP($A71,'RevPAR Raw Data'!$B$6:$BE$43,'RevPAR Raw Data'!L$1,FALSE)</f>
        <v>57.188512540192903</v>
      </c>
      <c r="AD71" s="76">
        <f>VLOOKUP($A71,'RevPAR Raw Data'!$B$6:$BE$43,'RevPAR Raw Data'!N$1,FALSE)</f>
        <v>58.646323151125401</v>
      </c>
      <c r="AE71" s="76">
        <f>VLOOKUP($A71,'RevPAR Raw Data'!$B$6:$BE$43,'RevPAR Raw Data'!O$1,FALSE)</f>
        <v>67.478311897106096</v>
      </c>
      <c r="AF71" s="77">
        <f>VLOOKUP($A71,'RevPAR Raw Data'!$B$6:$BE$43,'RevPAR Raw Data'!P$1,FALSE)</f>
        <v>63.062317524115699</v>
      </c>
      <c r="AG71" s="78">
        <f>VLOOKUP($A71,'RevPAR Raw Data'!$B$6:$BE$43,'RevPAR Raw Data'!R$1,FALSE)</f>
        <v>58.8667425355994</v>
      </c>
    </row>
    <row r="72" spans="1:33" x14ac:dyDescent="0.2">
      <c r="A72" s="55" t="s">
        <v>14</v>
      </c>
      <c r="B72" s="43">
        <f>(VLOOKUP($A71,'Occupancy Raw Data'!$B$8:$BE$51,'Occupancy Raw Data'!T$3,FALSE))/100</f>
        <v>-0.24305728610337402</v>
      </c>
      <c r="C72" s="44">
        <f>(VLOOKUP($A71,'Occupancy Raw Data'!$B$8:$BE$51,'Occupancy Raw Data'!U$3,FALSE))/100</f>
        <v>-9.6459629677380504E-2</v>
      </c>
      <c r="D72" s="44">
        <f>(VLOOKUP($A71,'Occupancy Raw Data'!$B$8:$BE$51,'Occupancy Raw Data'!V$3,FALSE))/100</f>
        <v>4.0208803467219195E-2</v>
      </c>
      <c r="E72" s="44">
        <f>(VLOOKUP($A71,'Occupancy Raw Data'!$B$8:$BE$51,'Occupancy Raw Data'!W$3,FALSE))/100</f>
        <v>3.1461205261474896E-2</v>
      </c>
      <c r="F72" s="44">
        <f>(VLOOKUP($A71,'Occupancy Raw Data'!$B$8:$BE$51,'Occupancy Raw Data'!X$3,FALSE))/100</f>
        <v>4.7519290284563497E-2</v>
      </c>
      <c r="G72" s="44">
        <f>(VLOOKUP($A71,'Occupancy Raw Data'!$B$8:$BE$51,'Occupancy Raw Data'!Y$3,FALSE))/100</f>
        <v>-4.3654504270710499E-2</v>
      </c>
      <c r="H72" s="45">
        <f>(VLOOKUP($A71,'Occupancy Raw Data'!$B$8:$BE$51,'Occupancy Raw Data'!AA$3,FALSE))/100</f>
        <v>-1.0435329433680101E-2</v>
      </c>
      <c r="I72" s="45">
        <f>(VLOOKUP($A71,'Occupancy Raw Data'!$B$8:$BE$51,'Occupancy Raw Data'!AB$3,FALSE))/100</f>
        <v>6.0518152839682295E-2</v>
      </c>
      <c r="J72" s="44">
        <f>(VLOOKUP($A71,'Occupancy Raw Data'!$B$8:$BE$51,'Occupancy Raw Data'!AC$3,FALSE))/100</f>
        <v>2.5468219015254201E-2</v>
      </c>
      <c r="K72" s="46">
        <f>(VLOOKUP($A71,'Occupancy Raw Data'!$B$8:$BE$51,'Occupancy Raw Data'!AE$3,FALSE))/100</f>
        <v>-2.5494106782716498E-2</v>
      </c>
      <c r="M72" s="43">
        <f>(VLOOKUP($A71,'ADR Raw Data'!$B$6:$BE$49,'ADR Raw Data'!T$1,FALSE))/100</f>
        <v>2.0788567072782097E-2</v>
      </c>
      <c r="N72" s="44">
        <f>(VLOOKUP($A71,'ADR Raw Data'!$B$6:$BE$49,'ADR Raw Data'!U$1,FALSE))/100</f>
        <v>-3.9911609629214202E-3</v>
      </c>
      <c r="O72" s="44">
        <f>(VLOOKUP($A71,'ADR Raw Data'!$B$6:$BE$49,'ADR Raw Data'!V$1,FALSE))/100</f>
        <v>-9.5219137286392197E-2</v>
      </c>
      <c r="P72" s="44">
        <f>(VLOOKUP($A71,'ADR Raw Data'!$B$6:$BE$49,'ADR Raw Data'!W$1,FALSE))/100</f>
        <v>-6.6413855450128609E-2</v>
      </c>
      <c r="Q72" s="44">
        <f>(VLOOKUP($A71,'ADR Raw Data'!$B$6:$BE$49,'ADR Raw Data'!X$1,FALSE))/100</f>
        <v>2.1581895051711601E-2</v>
      </c>
      <c r="R72" s="44">
        <f>(VLOOKUP($A71,'ADR Raw Data'!$B$6:$BE$49,'ADR Raw Data'!Y$1,FALSE))/100</f>
        <v>-2.6034646550781502E-2</v>
      </c>
      <c r="S72" s="45">
        <f>(VLOOKUP($A71,'ADR Raw Data'!$B$6:$BE$49,'ADR Raw Data'!AA$1,FALSE))/100</f>
        <v>0.10009183973902999</v>
      </c>
      <c r="T72" s="45">
        <f>(VLOOKUP($A71,'ADR Raw Data'!$B$6:$BE$49,'ADR Raw Data'!AB$1,FALSE))/100</f>
        <v>6.1843125843393097E-2</v>
      </c>
      <c r="U72" s="44">
        <f>(VLOOKUP($A71,'ADR Raw Data'!$B$6:$BE$49,'ADR Raw Data'!AC$1,FALSE))/100</f>
        <v>8.08277482446014E-2</v>
      </c>
      <c r="V72" s="46">
        <f>(VLOOKUP($A71,'ADR Raw Data'!$B$6:$BE$49,'ADR Raw Data'!AE$1,FALSE))/100</f>
        <v>4.9086545084896403E-3</v>
      </c>
      <c r="X72" s="43">
        <f>(VLOOKUP($A71,'RevPAR Raw Data'!$B$6:$BE$43,'RevPAR Raw Data'!T$1,FALSE))/100</f>
        <v>-0.22732153172528002</v>
      </c>
      <c r="Y72" s="44">
        <f>(VLOOKUP($A71,'RevPAR Raw Data'!$B$6:$BE$43,'RevPAR Raw Data'!U$1,FALSE))/100</f>
        <v>-0.100065804731835</v>
      </c>
      <c r="Z72" s="44">
        <f>(VLOOKUP($A71,'RevPAR Raw Data'!$B$6:$BE$43,'RevPAR Raw Data'!V$1,FALSE))/100</f>
        <v>-5.8838981396639595E-2</v>
      </c>
      <c r="AA72" s="44">
        <f>(VLOOKUP($A71,'RevPAR Raw Data'!$B$6:$BE$43,'RevPAR Raw Data'!W$1,FALSE))/100</f>
        <v>-3.7042110127176099E-2</v>
      </c>
      <c r="AB72" s="44">
        <f>(VLOOKUP($A71,'RevPAR Raw Data'!$B$6:$BE$43,'RevPAR Raw Data'!X$1,FALSE))/100</f>
        <v>7.0126741672128401E-2</v>
      </c>
      <c r="AC72" s="44">
        <f>(VLOOKUP($A71,'RevPAR Raw Data'!$B$6:$BE$43,'RevPAR Raw Data'!Y$1,FALSE))/100</f>
        <v>-6.8552621232454397E-2</v>
      </c>
      <c r="AD72" s="45">
        <f>(VLOOKUP($A71,'RevPAR Raw Data'!$B$6:$BE$43,'RevPAR Raw Data'!AA$1,FALSE))/100</f>
        <v>8.86120189840503E-2</v>
      </c>
      <c r="AE72" s="45">
        <f>(VLOOKUP($A71,'RevPAR Raw Data'!$B$6:$BE$43,'RevPAR Raw Data'!AB$1,FALSE))/100</f>
        <v>0.12610391042494901</v>
      </c>
      <c r="AF72" s="44">
        <f>(VLOOKUP($A71,'RevPAR Raw Data'!$B$6:$BE$43,'RevPAR Raw Data'!AC$1,FALSE))/100</f>
        <v>0.10835450605465899</v>
      </c>
      <c r="AG72" s="46">
        <f>(VLOOKUP($A71,'RevPAR Raw Data'!$B$6:$BE$43,'RevPAR Raw Data'!AE$1,FALSE))/100</f>
        <v>-2.0710594036425702E-2</v>
      </c>
    </row>
    <row r="73" spans="1:33" x14ac:dyDescent="0.2">
      <c r="A73" s="93"/>
      <c r="B73" s="71"/>
      <c r="C73" s="72"/>
      <c r="D73" s="72"/>
      <c r="E73" s="72"/>
      <c r="F73" s="72"/>
      <c r="G73" s="73"/>
      <c r="H73" s="53"/>
      <c r="I73" s="53"/>
      <c r="J73" s="73"/>
      <c r="K73" s="74"/>
      <c r="M73" s="75"/>
      <c r="N73" s="76"/>
      <c r="O73" s="76"/>
      <c r="P73" s="76"/>
      <c r="Q73" s="76"/>
      <c r="R73" s="77"/>
      <c r="S73" s="76"/>
      <c r="T73" s="76"/>
      <c r="U73" s="77"/>
      <c r="V73" s="78"/>
      <c r="X73" s="75"/>
      <c r="Y73" s="76"/>
      <c r="Z73" s="76"/>
      <c r="AA73" s="76"/>
      <c r="AB73" s="76"/>
      <c r="AC73" s="77"/>
      <c r="AD73" s="76"/>
      <c r="AE73" s="76"/>
      <c r="AF73" s="77"/>
      <c r="AG73" s="78"/>
    </row>
    <row r="74" spans="1:33" x14ac:dyDescent="0.2">
      <c r="A74" s="70" t="s">
        <v>39</v>
      </c>
      <c r="B74" s="71">
        <f>(VLOOKUP($A74,'Occupancy Raw Data'!$B$8:$BE$45,'Occupancy Raw Data'!G$3,FALSE))/100</f>
        <v>0.38932851006104402</v>
      </c>
      <c r="C74" s="72">
        <f>(VLOOKUP($A74,'Occupancy Raw Data'!$B$8:$BE$45,'Occupancy Raw Data'!H$3,FALSE))/100</f>
        <v>0.47230386615419301</v>
      </c>
      <c r="D74" s="72">
        <f>(VLOOKUP($A74,'Occupancy Raw Data'!$B$8:$BE$45,'Occupancy Raw Data'!I$3,FALSE))/100</f>
        <v>0.494234682342301</v>
      </c>
      <c r="E74" s="72">
        <f>(VLOOKUP($A74,'Occupancy Raw Data'!$B$8:$BE$45,'Occupancy Raw Data'!J$3,FALSE))/100</f>
        <v>0.49265204612254104</v>
      </c>
      <c r="F74" s="72">
        <f>(VLOOKUP($A74,'Occupancy Raw Data'!$B$8:$BE$45,'Occupancy Raw Data'!K$3,FALSE))/100</f>
        <v>0.47139950260004498</v>
      </c>
      <c r="G74" s="73">
        <f>(VLOOKUP($A74,'Occupancy Raw Data'!$B$8:$BE$45,'Occupancy Raw Data'!L$3,FALSE))/100</f>
        <v>0.46398372145602501</v>
      </c>
      <c r="H74" s="53">
        <f>(VLOOKUP($A74,'Occupancy Raw Data'!$B$8:$BE$45,'Occupancy Raw Data'!N$3,FALSE))/100</f>
        <v>0.47252995704273099</v>
      </c>
      <c r="I74" s="53">
        <f>(VLOOKUP($A74,'Occupancy Raw Data'!$B$8:$BE$45,'Occupancy Raw Data'!O$3,FALSE))/100</f>
        <v>0.51616549853040905</v>
      </c>
      <c r="J74" s="73">
        <f>(VLOOKUP($A74,'Occupancy Raw Data'!$B$8:$BE$45,'Occupancy Raw Data'!P$3,FALSE))/100</f>
        <v>0.49434772778656999</v>
      </c>
      <c r="K74" s="74">
        <f>(VLOOKUP($A74,'Occupancy Raw Data'!$B$8:$BE$45,'Occupancy Raw Data'!R$3,FALSE))/100</f>
        <v>0.47265915183618096</v>
      </c>
      <c r="M74" s="75">
        <f>VLOOKUP($A74,'ADR Raw Data'!$B$6:$BE$43,'ADR Raw Data'!G$1,FALSE)</f>
        <v>85.835046457607405</v>
      </c>
      <c r="N74" s="76">
        <f>VLOOKUP($A74,'ADR Raw Data'!$B$6:$BE$43,'ADR Raw Data'!H$1,FALSE)</f>
        <v>90.407783628530296</v>
      </c>
      <c r="O74" s="76">
        <f>VLOOKUP($A74,'ADR Raw Data'!$B$6:$BE$43,'ADR Raw Data'!I$1,FALSE)</f>
        <v>92.244238334858096</v>
      </c>
      <c r="P74" s="76">
        <f>VLOOKUP($A74,'ADR Raw Data'!$B$6:$BE$43,'ADR Raw Data'!J$1,FALSE)</f>
        <v>91.421046351537399</v>
      </c>
      <c r="Q74" s="76">
        <f>VLOOKUP($A74,'ADR Raw Data'!$B$6:$BE$43,'ADR Raw Data'!K$1,FALSE)</f>
        <v>89.904390887290106</v>
      </c>
      <c r="R74" s="77">
        <f>VLOOKUP($A74,'ADR Raw Data'!$B$6:$BE$43,'ADR Raw Data'!L$1,FALSE)</f>
        <v>90.144511256212795</v>
      </c>
      <c r="S74" s="76">
        <f>VLOOKUP($A74,'ADR Raw Data'!$B$6:$BE$43,'ADR Raw Data'!N$1,FALSE)</f>
        <v>92.460346889952106</v>
      </c>
      <c r="T74" s="76">
        <f>VLOOKUP($A74,'ADR Raw Data'!$B$6:$BE$43,'ADR Raw Data'!O$1,FALSE)</f>
        <v>93.496307490144503</v>
      </c>
      <c r="U74" s="77">
        <f>VLOOKUP($A74,'ADR Raw Data'!$B$6:$BE$43,'ADR Raw Data'!P$1,FALSE)</f>
        <v>93.0011879716441</v>
      </c>
      <c r="V74" s="78">
        <f>VLOOKUP($A74,'ADR Raw Data'!$B$6:$BE$43,'ADR Raw Data'!R$1,FALSE)</f>
        <v>90.998156689900199</v>
      </c>
      <c r="X74" s="75">
        <f>VLOOKUP($A74,'RevPAR Raw Data'!$B$6:$BE$43,'RevPAR Raw Data'!G$1,FALSE)</f>
        <v>33.418030748360799</v>
      </c>
      <c r="Y74" s="76">
        <f>VLOOKUP($A74,'RevPAR Raw Data'!$B$6:$BE$43,'RevPAR Raw Data'!H$1,FALSE)</f>
        <v>42.699945738186699</v>
      </c>
      <c r="Z74" s="76">
        <f>VLOOKUP($A74,'RevPAR Raw Data'!$B$6:$BE$43,'RevPAR Raw Data'!I$1,FALSE)</f>
        <v>45.590301831336099</v>
      </c>
      <c r="AA74" s="76">
        <f>VLOOKUP($A74,'RevPAR Raw Data'!$B$6:$BE$43,'RevPAR Raw Data'!J$1,FALSE)</f>
        <v>45.038765543748497</v>
      </c>
      <c r="AB74" s="76">
        <f>VLOOKUP($A74,'RevPAR Raw Data'!$B$6:$BE$43,'RevPAR Raw Data'!K$1,FALSE)</f>
        <v>42.3808851458286</v>
      </c>
      <c r="AC74" s="77">
        <f>VLOOKUP($A74,'RevPAR Raw Data'!$B$6:$BE$43,'RevPAR Raw Data'!L$1,FALSE)</f>
        <v>41.825585801492103</v>
      </c>
      <c r="AD74" s="76">
        <f>VLOOKUP($A74,'RevPAR Raw Data'!$B$6:$BE$43,'RevPAR Raw Data'!N$1,FALSE)</f>
        <v>43.690283744065098</v>
      </c>
      <c r="AE74" s="76">
        <f>VLOOKUP($A74,'RevPAR Raw Data'!$B$6:$BE$43,'RevPAR Raw Data'!O$1,FALSE)</f>
        <v>48.259568166402801</v>
      </c>
      <c r="AF74" s="77">
        <f>VLOOKUP($A74,'RevPAR Raw Data'!$B$6:$BE$43,'RevPAR Raw Data'!P$1,FALSE)</f>
        <v>45.974925955233999</v>
      </c>
      <c r="AG74" s="78">
        <f>VLOOKUP($A74,'RevPAR Raw Data'!$B$6:$BE$43,'RevPAR Raw Data'!R$1,FALSE)</f>
        <v>43.011111559704098</v>
      </c>
    </row>
    <row r="75" spans="1:33" x14ac:dyDescent="0.2">
      <c r="A75" s="55" t="s">
        <v>14</v>
      </c>
      <c r="B75" s="43">
        <f>(VLOOKUP($A74,'Occupancy Raw Data'!$B$8:$BE$51,'Occupancy Raw Data'!T$3,FALSE))/100</f>
        <v>-9.6259973238801699E-2</v>
      </c>
      <c r="C75" s="44">
        <f>(VLOOKUP($A74,'Occupancy Raw Data'!$B$8:$BE$51,'Occupancy Raw Data'!U$3,FALSE))/100</f>
        <v>2.6666907090515401E-2</v>
      </c>
      <c r="D75" s="44">
        <f>(VLOOKUP($A74,'Occupancy Raw Data'!$B$8:$BE$51,'Occupancy Raw Data'!V$3,FALSE))/100</f>
        <v>7.5130357610045995E-2</v>
      </c>
      <c r="E75" s="44">
        <f>(VLOOKUP($A74,'Occupancy Raw Data'!$B$8:$BE$51,'Occupancy Raw Data'!W$3,FALSE))/100</f>
        <v>1.9605566484455703E-2</v>
      </c>
      <c r="F75" s="44">
        <f>(VLOOKUP($A74,'Occupancy Raw Data'!$B$8:$BE$51,'Occupancy Raw Data'!X$3,FALSE))/100</f>
        <v>2.3180014477197598E-3</v>
      </c>
      <c r="G75" s="44">
        <f>(VLOOKUP($A74,'Occupancy Raw Data'!$B$8:$BE$51,'Occupancy Raw Data'!Y$3,FALSE))/100</f>
        <v>6.9008292070832202E-3</v>
      </c>
      <c r="H75" s="45">
        <f>(VLOOKUP($A74,'Occupancy Raw Data'!$B$8:$BE$51,'Occupancy Raw Data'!AA$3,FALSE))/100</f>
        <v>-6.9583963263314796E-3</v>
      </c>
      <c r="I75" s="45">
        <f>(VLOOKUP($A74,'Occupancy Raw Data'!$B$8:$BE$51,'Occupancy Raw Data'!AB$3,FALSE))/100</f>
        <v>7.1524252632379798E-2</v>
      </c>
      <c r="J75" s="44">
        <f>(VLOOKUP($A74,'Occupancy Raw Data'!$B$8:$BE$51,'Occupancy Raw Data'!AC$3,FALSE))/100</f>
        <v>3.2523502177184298E-2</v>
      </c>
      <c r="K75" s="46">
        <f>(VLOOKUP($A74,'Occupancy Raw Data'!$B$8:$BE$51,'Occupancy Raw Data'!AE$3,FALSE))/100</f>
        <v>1.44232933700543E-2</v>
      </c>
      <c r="M75" s="43">
        <f>(VLOOKUP($A74,'ADR Raw Data'!$B$6:$BE$49,'ADR Raw Data'!T$1,FALSE))/100</f>
        <v>-6.0752001977932998E-2</v>
      </c>
      <c r="N75" s="44">
        <f>(VLOOKUP($A74,'ADR Raw Data'!$B$6:$BE$49,'ADR Raw Data'!U$1,FALSE))/100</f>
        <v>-2.6874709465010801E-2</v>
      </c>
      <c r="O75" s="44">
        <f>(VLOOKUP($A74,'ADR Raw Data'!$B$6:$BE$49,'ADR Raw Data'!V$1,FALSE))/100</f>
        <v>1.8692542547482E-2</v>
      </c>
      <c r="P75" s="44">
        <f>(VLOOKUP($A74,'ADR Raw Data'!$B$6:$BE$49,'ADR Raw Data'!W$1,FALSE))/100</f>
        <v>1.1362644406105999E-2</v>
      </c>
      <c r="Q75" s="44">
        <f>(VLOOKUP($A74,'ADR Raw Data'!$B$6:$BE$49,'ADR Raw Data'!X$1,FALSE))/100</f>
        <v>1.25328487389998E-2</v>
      </c>
      <c r="R75" s="44">
        <f>(VLOOKUP($A74,'ADR Raw Data'!$B$6:$BE$49,'ADR Raw Data'!Y$1,FALSE))/100</f>
        <v>-7.0580368096072902E-3</v>
      </c>
      <c r="S75" s="45">
        <f>(VLOOKUP($A74,'ADR Raw Data'!$B$6:$BE$49,'ADR Raw Data'!AA$1,FALSE))/100</f>
        <v>6.12499096070474E-3</v>
      </c>
      <c r="T75" s="45">
        <f>(VLOOKUP($A74,'ADR Raw Data'!$B$6:$BE$49,'ADR Raw Data'!AB$1,FALSE))/100</f>
        <v>1.8779421189603001E-2</v>
      </c>
      <c r="U75" s="44">
        <f>(VLOOKUP($A74,'ADR Raw Data'!$B$6:$BE$49,'ADR Raw Data'!AC$1,FALSE))/100</f>
        <v>1.2701058280034001E-2</v>
      </c>
      <c r="V75" s="46">
        <f>(VLOOKUP($A74,'ADR Raw Data'!$B$6:$BE$49,'ADR Raw Data'!AE$1,FALSE))/100</f>
        <v>-1.0455492858149E-3</v>
      </c>
      <c r="X75" s="43">
        <f>(VLOOKUP($A74,'RevPAR Raw Data'!$B$6:$BE$43,'RevPAR Raw Data'!T$1,FALSE))/100</f>
        <v>-0.151163989132135</v>
      </c>
      <c r="Y75" s="44">
        <f>(VLOOKUP($A74,'RevPAR Raw Data'!$B$6:$BE$43,'RevPAR Raw Data'!U$1,FALSE))/100</f>
        <v>-9.2446775488345002E-4</v>
      </c>
      <c r="Z75" s="44">
        <f>(VLOOKUP($A74,'RevPAR Raw Data'!$B$6:$BE$43,'RevPAR Raw Data'!V$1,FALSE))/100</f>
        <v>9.5227277563761398E-2</v>
      </c>
      <c r="AA75" s="44">
        <f>(VLOOKUP($A74,'RevPAR Raw Data'!$B$6:$BE$43,'RevPAR Raw Data'!W$1,FALSE))/100</f>
        <v>3.1190981970904898E-2</v>
      </c>
      <c r="AB75" s="44">
        <f>(VLOOKUP($A74,'RevPAR Raw Data'!$B$6:$BE$43,'RevPAR Raw Data'!X$1,FALSE))/100</f>
        <v>1.48799013482406E-2</v>
      </c>
      <c r="AC75" s="44">
        <f>(VLOOKUP($A74,'RevPAR Raw Data'!$B$6:$BE$43,'RevPAR Raw Data'!Y$1,FALSE))/100</f>
        <v>-2.0591390908448098E-4</v>
      </c>
      <c r="AD75" s="45">
        <f>(VLOOKUP($A74,'RevPAR Raw Data'!$B$6:$BE$43,'RevPAR Raw Data'!AA$1,FALSE))/100</f>
        <v>-8.7602548022652901E-4</v>
      </c>
      <c r="AE75" s="45">
        <f>(VLOOKUP($A74,'RevPAR Raw Data'!$B$6:$BE$43,'RevPAR Raw Data'!AB$1,FALSE))/100</f>
        <v>9.1646857887437913E-2</v>
      </c>
      <c r="AF75" s="44">
        <f>(VLOOKUP($A74,'RevPAR Raw Data'!$B$6:$BE$43,'RevPAR Raw Data'!AC$1,FALSE))/100</f>
        <v>4.56376433538416E-2</v>
      </c>
      <c r="AG75" s="46">
        <f>(VLOOKUP($A74,'RevPAR Raw Data'!$B$6:$BE$43,'RevPAR Raw Data'!AE$1,FALSE))/100</f>
        <v>1.3362663820157199E-2</v>
      </c>
    </row>
    <row r="76" spans="1:33" x14ac:dyDescent="0.2">
      <c r="A76" s="93"/>
      <c r="B76" s="71"/>
      <c r="C76" s="72"/>
      <c r="D76" s="72"/>
      <c r="E76" s="72"/>
      <c r="F76" s="72"/>
      <c r="G76" s="73"/>
      <c r="H76" s="53"/>
      <c r="I76" s="53"/>
      <c r="J76" s="73"/>
      <c r="K76" s="74"/>
      <c r="M76" s="75"/>
      <c r="N76" s="76"/>
      <c r="O76" s="76"/>
      <c r="P76" s="76"/>
      <c r="Q76" s="76"/>
      <c r="R76" s="77"/>
      <c r="S76" s="76"/>
      <c r="T76" s="76"/>
      <c r="U76" s="77"/>
      <c r="V76" s="78"/>
      <c r="X76" s="75"/>
      <c r="Y76" s="76"/>
      <c r="Z76" s="76"/>
      <c r="AA76" s="76"/>
      <c r="AB76" s="76"/>
      <c r="AC76" s="77"/>
      <c r="AD76" s="76"/>
      <c r="AE76" s="76"/>
      <c r="AF76" s="77"/>
      <c r="AG76" s="78"/>
    </row>
    <row r="77" spans="1:33" x14ac:dyDescent="0.2">
      <c r="A77" s="70" t="s">
        <v>40</v>
      </c>
      <c r="B77" s="71">
        <f>(VLOOKUP($A77,'Occupancy Raw Data'!$B$8:$BE$45,'Occupancy Raw Data'!G$3,FALSE))/100</f>
        <v>0.43095975232198103</v>
      </c>
      <c r="C77" s="72">
        <f>(VLOOKUP($A77,'Occupancy Raw Data'!$B$8:$BE$45,'Occupancy Raw Data'!H$3,FALSE))/100</f>
        <v>0.55391419725784996</v>
      </c>
      <c r="D77" s="72">
        <f>(VLOOKUP($A77,'Occupancy Raw Data'!$B$8:$BE$45,'Occupancy Raw Data'!I$3,FALSE))/100</f>
        <v>0.59310039805395798</v>
      </c>
      <c r="E77" s="72">
        <f>(VLOOKUP($A77,'Occupancy Raw Data'!$B$8:$BE$45,'Occupancy Raw Data'!J$3,FALSE))/100</f>
        <v>0.62565236620964104</v>
      </c>
      <c r="F77" s="72">
        <f>(VLOOKUP($A77,'Occupancy Raw Data'!$B$8:$BE$45,'Occupancy Raw Data'!K$3,FALSE))/100</f>
        <v>0.55214506855373702</v>
      </c>
      <c r="G77" s="73">
        <f>(VLOOKUP($A77,'Occupancy Raw Data'!$B$8:$BE$45,'Occupancy Raw Data'!L$3,FALSE))/100</f>
        <v>0.55115435647943301</v>
      </c>
      <c r="H77" s="53">
        <f>(VLOOKUP($A77,'Occupancy Raw Data'!$B$8:$BE$45,'Occupancy Raw Data'!N$3,FALSE))/100</f>
        <v>0.46758071649712496</v>
      </c>
      <c r="I77" s="53">
        <f>(VLOOKUP($A77,'Occupancy Raw Data'!$B$8:$BE$45,'Occupancy Raw Data'!O$3,FALSE))/100</f>
        <v>0.48173374613003</v>
      </c>
      <c r="J77" s="73">
        <f>(VLOOKUP($A77,'Occupancy Raw Data'!$B$8:$BE$45,'Occupancy Raw Data'!P$3,FALSE))/100</f>
        <v>0.47465723131357795</v>
      </c>
      <c r="K77" s="74">
        <f>(VLOOKUP($A77,'Occupancy Raw Data'!$B$8:$BE$45,'Occupancy Raw Data'!R$3,FALSE))/100</f>
        <v>0.52929803500347494</v>
      </c>
      <c r="M77" s="75">
        <f>VLOOKUP($A77,'ADR Raw Data'!$B$6:$BE$43,'ADR Raw Data'!G$1,FALSE)</f>
        <v>110.457992610837</v>
      </c>
      <c r="N77" s="76">
        <f>VLOOKUP($A77,'ADR Raw Data'!$B$6:$BE$43,'ADR Raw Data'!H$1,FALSE)</f>
        <v>126.40409932928701</v>
      </c>
      <c r="O77" s="76">
        <f>VLOOKUP($A77,'ADR Raw Data'!$B$6:$BE$43,'ADR Raw Data'!I$1,FALSE)</f>
        <v>131.67149291573401</v>
      </c>
      <c r="P77" s="76">
        <f>VLOOKUP($A77,'ADR Raw Data'!$B$6:$BE$43,'ADR Raw Data'!J$1,FALSE)</f>
        <v>132.012667891983</v>
      </c>
      <c r="Q77" s="76">
        <f>VLOOKUP($A77,'ADR Raw Data'!$B$6:$BE$43,'ADR Raw Data'!K$1,FALSE)</f>
        <v>119.724442486382</v>
      </c>
      <c r="R77" s="77">
        <f>VLOOKUP($A77,'ADR Raw Data'!$B$6:$BE$43,'ADR Raw Data'!L$1,FALSE)</f>
        <v>124.979031264043</v>
      </c>
      <c r="S77" s="76">
        <f>VLOOKUP($A77,'ADR Raw Data'!$B$6:$BE$43,'ADR Raw Data'!N$1,FALSE)</f>
        <v>107.110132425274</v>
      </c>
      <c r="T77" s="76">
        <f>VLOOKUP($A77,'ADR Raw Data'!$B$6:$BE$43,'ADR Raw Data'!O$1,FALSE)</f>
        <v>104.3950183621</v>
      </c>
      <c r="U77" s="77">
        <f>VLOOKUP($A77,'ADR Raw Data'!$B$6:$BE$43,'ADR Raw Data'!P$1,FALSE)</f>
        <v>105.732336004472</v>
      </c>
      <c r="V77" s="78">
        <f>VLOOKUP($A77,'ADR Raw Data'!$B$6:$BE$43,'ADR Raw Data'!R$1,FALSE)</f>
        <v>120.04765721243299</v>
      </c>
      <c r="X77" s="75">
        <f>VLOOKUP($A77,'RevPAR Raw Data'!$B$6:$BE$43,'RevPAR Raw Data'!G$1,FALSE)</f>
        <v>47.6029491375497</v>
      </c>
      <c r="Y77" s="76">
        <f>VLOOKUP($A77,'RevPAR Raw Data'!$B$6:$BE$43,'RevPAR Raw Data'!H$1,FALSE)</f>
        <v>70.017025210084</v>
      </c>
      <c r="Z77" s="76">
        <f>VLOOKUP($A77,'RevPAR Raw Data'!$B$6:$BE$43,'RevPAR Raw Data'!I$1,FALSE)</f>
        <v>78.094414860681098</v>
      </c>
      <c r="AA77" s="76">
        <f>VLOOKUP($A77,'RevPAR Raw Data'!$B$6:$BE$43,'RevPAR Raw Data'!J$1,FALSE)</f>
        <v>82.594038036267094</v>
      </c>
      <c r="AB77" s="76">
        <f>VLOOKUP($A77,'RevPAR Raw Data'!$B$6:$BE$43,'RevPAR Raw Data'!K$1,FALSE)</f>
        <v>66.105260504201595</v>
      </c>
      <c r="AC77" s="77">
        <f>VLOOKUP($A77,'RevPAR Raw Data'!$B$6:$BE$43,'RevPAR Raw Data'!L$1,FALSE)</f>
        <v>68.882737549756698</v>
      </c>
      <c r="AD77" s="76">
        <f>VLOOKUP($A77,'RevPAR Raw Data'!$B$6:$BE$43,'RevPAR Raw Data'!N$1,FALSE)</f>
        <v>50.0826324635117</v>
      </c>
      <c r="AE77" s="76">
        <f>VLOOKUP($A77,'RevPAR Raw Data'!$B$6:$BE$43,'RevPAR Raw Data'!O$1,FALSE)</f>
        <v>50.290603272888099</v>
      </c>
      <c r="AF77" s="77">
        <f>VLOOKUP($A77,'RevPAR Raw Data'!$B$6:$BE$43,'RevPAR Raw Data'!P$1,FALSE)</f>
        <v>50.186617868199903</v>
      </c>
      <c r="AG77" s="78">
        <f>VLOOKUP($A77,'RevPAR Raw Data'!$B$6:$BE$43,'RevPAR Raw Data'!R$1,FALSE)</f>
        <v>63.540989069311898</v>
      </c>
    </row>
    <row r="78" spans="1:33" x14ac:dyDescent="0.2">
      <c r="A78" s="55" t="s">
        <v>14</v>
      </c>
      <c r="B78" s="43">
        <f>(VLOOKUP($A77,'Occupancy Raw Data'!$B$8:$BE$51,'Occupancy Raw Data'!T$3,FALSE))/100</f>
        <v>-0.31479998196784498</v>
      </c>
      <c r="C78" s="44">
        <f>(VLOOKUP($A77,'Occupancy Raw Data'!$B$8:$BE$51,'Occupancy Raw Data'!U$3,FALSE))/100</f>
        <v>-0.26709761660252501</v>
      </c>
      <c r="D78" s="44">
        <f>(VLOOKUP($A77,'Occupancy Raw Data'!$B$8:$BE$51,'Occupancy Raw Data'!V$3,FALSE))/100</f>
        <v>-7.0674691554820909E-2</v>
      </c>
      <c r="E78" s="44">
        <f>(VLOOKUP($A77,'Occupancy Raw Data'!$B$8:$BE$51,'Occupancy Raw Data'!W$3,FALSE))/100</f>
        <v>2.1191404246891799E-3</v>
      </c>
      <c r="F78" s="44">
        <f>(VLOOKUP($A77,'Occupancy Raw Data'!$B$8:$BE$51,'Occupancy Raw Data'!X$3,FALSE))/100</f>
        <v>-1.0167795843134299E-2</v>
      </c>
      <c r="G78" s="44">
        <f>(VLOOKUP($A77,'Occupancy Raw Data'!$B$8:$BE$51,'Occupancy Raw Data'!Y$3,FALSE))/100</f>
        <v>-0.140188386650694</v>
      </c>
      <c r="H78" s="45">
        <f>(VLOOKUP($A77,'Occupancy Raw Data'!$B$8:$BE$51,'Occupancy Raw Data'!AA$3,FALSE))/100</f>
        <v>-0.13700741927028801</v>
      </c>
      <c r="I78" s="45">
        <f>(VLOOKUP($A77,'Occupancy Raw Data'!$B$8:$BE$51,'Occupancy Raw Data'!AB$3,FALSE))/100</f>
        <v>-3.7244999876939404E-2</v>
      </c>
      <c r="J78" s="44">
        <f>(VLOOKUP($A77,'Occupancy Raw Data'!$B$8:$BE$51,'Occupancy Raw Data'!AC$3,FALSE))/100</f>
        <v>-8.9109769128390012E-2</v>
      </c>
      <c r="K78" s="46">
        <f>(VLOOKUP($A77,'Occupancy Raw Data'!$B$8:$BE$51,'Occupancy Raw Data'!AE$3,FALSE))/100</f>
        <v>-0.12765486226748501</v>
      </c>
      <c r="M78" s="43">
        <f>(VLOOKUP($A77,'ADR Raw Data'!$B$6:$BE$49,'ADR Raw Data'!T$1,FALSE))/100</f>
        <v>-1.5404910978730599E-2</v>
      </c>
      <c r="N78" s="44">
        <f>(VLOOKUP($A77,'ADR Raw Data'!$B$6:$BE$49,'ADR Raw Data'!U$1,FALSE))/100</f>
        <v>-3.9221881446037499E-2</v>
      </c>
      <c r="O78" s="44">
        <f>(VLOOKUP($A77,'ADR Raw Data'!$B$6:$BE$49,'ADR Raw Data'!V$1,FALSE))/100</f>
        <v>2.7934685601752898E-2</v>
      </c>
      <c r="P78" s="44">
        <f>(VLOOKUP($A77,'ADR Raw Data'!$B$6:$BE$49,'ADR Raw Data'!W$1,FALSE))/100</f>
        <v>4.5313938712446801E-2</v>
      </c>
      <c r="Q78" s="44">
        <f>(VLOOKUP($A77,'ADR Raw Data'!$B$6:$BE$49,'ADR Raw Data'!X$1,FALSE))/100</f>
        <v>2.1778358567284602E-2</v>
      </c>
      <c r="R78" s="44">
        <f>(VLOOKUP($A77,'ADR Raw Data'!$B$6:$BE$49,'ADR Raw Data'!Y$1,FALSE))/100</f>
        <v>1.1662199876882001E-2</v>
      </c>
      <c r="S78" s="45">
        <f>(VLOOKUP($A77,'ADR Raw Data'!$B$6:$BE$49,'ADR Raw Data'!AA$1,FALSE))/100</f>
        <v>5.5474214865652301E-2</v>
      </c>
      <c r="T78" s="45">
        <f>(VLOOKUP($A77,'ADR Raw Data'!$B$6:$BE$49,'ADR Raw Data'!AB$1,FALSE))/100</f>
        <v>2.4122405150151002E-2</v>
      </c>
      <c r="U78" s="44">
        <f>(VLOOKUP($A77,'ADR Raw Data'!$B$6:$BE$49,'ADR Raw Data'!AC$1,FALSE))/100</f>
        <v>3.9656789488831695E-2</v>
      </c>
      <c r="V78" s="46">
        <f>(VLOOKUP($A77,'ADR Raw Data'!$B$6:$BE$49,'ADR Raw Data'!AE$1,FALSE))/100</f>
        <v>1.5807763010371602E-2</v>
      </c>
      <c r="X78" s="43">
        <f>(VLOOKUP($A77,'RevPAR Raw Data'!$B$6:$BE$43,'RevPAR Raw Data'!T$1,FALSE))/100</f>
        <v>-0.32535542724825495</v>
      </c>
      <c r="Y78" s="44">
        <f>(VLOOKUP($A77,'RevPAR Raw Data'!$B$6:$BE$43,'RevPAR Raw Data'!U$1,FALSE))/100</f>
        <v>-0.29584342699565902</v>
      </c>
      <c r="Z78" s="44">
        <f>(VLOOKUP($A77,'RevPAR Raw Data'!$B$6:$BE$43,'RevPAR Raw Data'!V$1,FALSE))/100</f>
        <v>-4.4714281241652692E-2</v>
      </c>
      <c r="AA78" s="44">
        <f>(VLOOKUP($A77,'RevPAR Raw Data'!$B$6:$BE$43,'RevPAR Raw Data'!W$1,FALSE))/100</f>
        <v>4.7529105736463399E-2</v>
      </c>
      <c r="AB78" s="44">
        <f>(VLOOKUP($A77,'RevPAR Raw Data'!$B$6:$BE$43,'RevPAR Raw Data'!X$1,FALSE))/100</f>
        <v>1.13891248204395E-2</v>
      </c>
      <c r="AC78" s="44">
        <f>(VLOOKUP($A77,'RevPAR Raw Data'!$B$6:$BE$43,'RevPAR Raw Data'!Y$1,FALSE))/100</f>
        <v>-0.13016109175935001</v>
      </c>
      <c r="AD78" s="45">
        <f>(VLOOKUP($A77,'RevPAR Raw Data'!$B$6:$BE$43,'RevPAR Raw Data'!AA$1,FALSE))/100</f>
        <v>-8.9133583419424095E-2</v>
      </c>
      <c r="AE78" s="45">
        <f>(VLOOKUP($A77,'RevPAR Raw Data'!$B$6:$BE$43,'RevPAR Raw Data'!AB$1,FALSE))/100</f>
        <v>-1.4021033703637199E-2</v>
      </c>
      <c r="AF78" s="44">
        <f>(VLOOKUP($A77,'RevPAR Raw Data'!$B$6:$BE$43,'RevPAR Raw Data'!AC$1,FALSE))/100</f>
        <v>-5.2986786995281199E-2</v>
      </c>
      <c r="AG78" s="46">
        <f>(VLOOKUP($A77,'RevPAR Raw Data'!$B$6:$BE$43,'RevPAR Raw Data'!AE$1,FALSE))/100</f>
        <v>-0.113865037066959</v>
      </c>
    </row>
    <row r="79" spans="1:33" x14ac:dyDescent="0.2">
      <c r="A79" s="83"/>
      <c r="B79" s="84"/>
      <c r="C79" s="85"/>
      <c r="D79" s="85"/>
      <c r="E79" s="85"/>
      <c r="F79" s="85"/>
      <c r="G79" s="86"/>
      <c r="H79" s="85"/>
      <c r="I79" s="85"/>
      <c r="J79" s="86"/>
      <c r="K79" s="87"/>
      <c r="M79" s="84"/>
      <c r="N79" s="85"/>
      <c r="O79" s="85"/>
      <c r="P79" s="85"/>
      <c r="Q79" s="85"/>
      <c r="R79" s="86"/>
      <c r="S79" s="85"/>
      <c r="T79" s="85"/>
      <c r="U79" s="86"/>
      <c r="V79" s="87"/>
      <c r="X79" s="84"/>
      <c r="Y79" s="85"/>
      <c r="Z79" s="85"/>
      <c r="AA79" s="85"/>
      <c r="AB79" s="85"/>
      <c r="AC79" s="86"/>
      <c r="AD79" s="85"/>
      <c r="AE79" s="85"/>
      <c r="AF79" s="86"/>
      <c r="AG79" s="87"/>
    </row>
    <row r="80" spans="1:33" x14ac:dyDescent="0.2">
      <c r="A80" s="97" t="s">
        <v>41</v>
      </c>
      <c r="B80" s="71">
        <f>(VLOOKUP($A80,'Occupancy Raw Data'!$B$8:$BE$45,'Occupancy Raw Data'!G$3,FALSE))/100</f>
        <v>0.33069722820027403</v>
      </c>
      <c r="C80" s="72">
        <f>(VLOOKUP($A80,'Occupancy Raw Data'!$B$8:$BE$45,'Occupancy Raw Data'!H$3,FALSE))/100</f>
        <v>0.38844089506572899</v>
      </c>
      <c r="D80" s="72">
        <f>(VLOOKUP($A80,'Occupancy Raw Data'!$B$8:$BE$45,'Occupancy Raw Data'!I$3,FALSE))/100</f>
        <v>0.41761091088236002</v>
      </c>
      <c r="E80" s="72">
        <f>(VLOOKUP($A80,'Occupancy Raw Data'!$B$8:$BE$45,'Occupancy Raw Data'!J$3,FALSE))/100</f>
        <v>0.424404283454767</v>
      </c>
      <c r="F80" s="72">
        <f>(VLOOKUP($A80,'Occupancy Raw Data'!$B$8:$BE$45,'Occupancy Raw Data'!K$3,FALSE))/100</f>
        <v>0.44180257733295297</v>
      </c>
      <c r="G80" s="73">
        <f>(VLOOKUP($A80,'Occupancy Raw Data'!$B$8:$BE$45,'Occupancy Raw Data'!L$3,FALSE))/100</f>
        <v>0.40059117898721702</v>
      </c>
      <c r="H80" s="53">
        <f>(VLOOKUP($A80,'Occupancy Raw Data'!$B$8:$BE$45,'Occupancy Raw Data'!N$3,FALSE))/100</f>
        <v>0.49296030284958597</v>
      </c>
      <c r="I80" s="53">
        <f>(VLOOKUP($A80,'Occupancy Raw Data'!$B$8:$BE$45,'Occupancy Raw Data'!O$3,FALSE))/100</f>
        <v>0.495553193144398</v>
      </c>
      <c r="J80" s="73">
        <f>(VLOOKUP($A80,'Occupancy Raw Data'!$B$8:$BE$45,'Occupancy Raw Data'!P$3,FALSE))/100</f>
        <v>0.49425674799699204</v>
      </c>
      <c r="K80" s="74">
        <f>(VLOOKUP($A80,'Occupancy Raw Data'!$B$8:$BE$45,'Occupancy Raw Data'!R$3,FALSE))/100</f>
        <v>0.42735277013286699</v>
      </c>
      <c r="M80" s="75">
        <f>VLOOKUP($A80,'ADR Raw Data'!$B$6:$BE$43,'ADR Raw Data'!G$1,FALSE)</f>
        <v>87.316146902932402</v>
      </c>
      <c r="N80" s="76">
        <f>VLOOKUP($A80,'ADR Raw Data'!$B$6:$BE$43,'ADR Raw Data'!H$1,FALSE)</f>
        <v>87.801503164007698</v>
      </c>
      <c r="O80" s="76">
        <f>VLOOKUP($A80,'ADR Raw Data'!$B$6:$BE$43,'ADR Raw Data'!I$1,FALSE)</f>
        <v>89.286375443933906</v>
      </c>
      <c r="P80" s="76">
        <f>VLOOKUP($A80,'ADR Raw Data'!$B$6:$BE$43,'ADR Raw Data'!J$1,FALSE)</f>
        <v>89.641079747067394</v>
      </c>
      <c r="Q80" s="76">
        <f>VLOOKUP($A80,'ADR Raw Data'!$B$6:$BE$43,'ADR Raw Data'!K$1,FALSE)</f>
        <v>91.946782193790696</v>
      </c>
      <c r="R80" s="77">
        <f>VLOOKUP($A80,'ADR Raw Data'!$B$6:$BE$43,'ADR Raw Data'!L$1,FALSE)</f>
        <v>89.335092617284502</v>
      </c>
      <c r="S80" s="76">
        <f>VLOOKUP($A80,'ADR Raw Data'!$B$6:$BE$43,'ADR Raw Data'!N$1,FALSE)</f>
        <v>101.5071563907</v>
      </c>
      <c r="T80" s="76">
        <f>VLOOKUP($A80,'ADR Raw Data'!$B$6:$BE$43,'ADR Raw Data'!O$1,FALSE)</f>
        <v>103.40217071996599</v>
      </c>
      <c r="U80" s="77">
        <f>VLOOKUP($A80,'ADR Raw Data'!$B$6:$BE$43,'ADR Raw Data'!P$1,FALSE)</f>
        <v>102.457148885216</v>
      </c>
      <c r="V80" s="78">
        <f>VLOOKUP($A80,'ADR Raw Data'!$B$6:$BE$43,'ADR Raw Data'!R$1,FALSE)</f>
        <v>93.6711990656311</v>
      </c>
      <c r="X80" s="75">
        <f>VLOOKUP($A80,'RevPAR Raw Data'!$B$6:$BE$43,'RevPAR Raw Data'!G$1,FALSE)</f>
        <v>28.875207757927701</v>
      </c>
      <c r="Y80" s="76">
        <f>VLOOKUP($A80,'RevPAR Raw Data'!$B$6:$BE$43,'RevPAR Raw Data'!H$1,FALSE)</f>
        <v>34.105694477143601</v>
      </c>
      <c r="Z80" s="76">
        <f>VLOOKUP($A80,'RevPAR Raw Data'!$B$6:$BE$43,'RevPAR Raw Data'!I$1,FALSE)</f>
        <v>37.286964578525598</v>
      </c>
      <c r="AA80" s="76">
        <f>VLOOKUP($A80,'RevPAR Raw Data'!$B$6:$BE$43,'RevPAR Raw Data'!J$1,FALSE)</f>
        <v>38.044058218165702</v>
      </c>
      <c r="AB80" s="76">
        <f>VLOOKUP($A80,'RevPAR Raw Data'!$B$6:$BE$43,'RevPAR Raw Data'!K$1,FALSE)</f>
        <v>40.622325350688399</v>
      </c>
      <c r="AC80" s="77">
        <f>VLOOKUP($A80,'RevPAR Raw Data'!$B$6:$BE$43,'RevPAR Raw Data'!L$1,FALSE)</f>
        <v>35.786850076490197</v>
      </c>
      <c r="AD80" s="76">
        <f>VLOOKUP($A80,'RevPAR Raw Data'!$B$6:$BE$43,'RevPAR Raw Data'!N$1,FALSE)</f>
        <v>50.038998555760102</v>
      </c>
      <c r="AE80" s="76">
        <f>VLOOKUP($A80,'RevPAR Raw Data'!$B$6:$BE$43,'RevPAR Raw Data'!O$1,FALSE)</f>
        <v>51.241275878341497</v>
      </c>
      <c r="AF80" s="77">
        <f>VLOOKUP($A80,'RevPAR Raw Data'!$B$6:$BE$43,'RevPAR Raw Data'!P$1,FALSE)</f>
        <v>50.6401372170508</v>
      </c>
      <c r="AG80" s="78">
        <f>VLOOKUP($A80,'RevPAR Raw Data'!$B$6:$BE$43,'RevPAR Raw Data'!R$1,FALSE)</f>
        <v>40.030646402364702</v>
      </c>
    </row>
    <row r="81" spans="1:33" x14ac:dyDescent="0.2">
      <c r="A81" s="55" t="s">
        <v>14</v>
      </c>
      <c r="B81" s="43">
        <f>(VLOOKUP($A80,'Occupancy Raw Data'!$B$8:$BE$51,'Occupancy Raw Data'!T$3,FALSE))/100</f>
        <v>-8.0607104352124499E-3</v>
      </c>
      <c r="C81" s="44">
        <f>(VLOOKUP($A80,'Occupancy Raw Data'!$B$8:$BE$51,'Occupancy Raw Data'!U$3,FALSE))/100</f>
        <v>8.2192232550792499E-2</v>
      </c>
      <c r="D81" s="44">
        <f>(VLOOKUP($A80,'Occupancy Raw Data'!$B$8:$BE$51,'Occupancy Raw Data'!V$3,FALSE))/100</f>
        <v>4.7150980006401902E-2</v>
      </c>
      <c r="E81" s="44">
        <f>(VLOOKUP($A80,'Occupancy Raw Data'!$B$8:$BE$51,'Occupancy Raw Data'!W$3,FALSE))/100</f>
        <v>3.7733839596949099E-2</v>
      </c>
      <c r="F81" s="44">
        <f>(VLOOKUP($A80,'Occupancy Raw Data'!$B$8:$BE$51,'Occupancy Raw Data'!X$3,FALSE))/100</f>
        <v>4.9076296902848399E-2</v>
      </c>
      <c r="G81" s="44">
        <f>(VLOOKUP($A80,'Occupancy Raw Data'!$B$8:$BE$51,'Occupancy Raw Data'!Y$3,FALSE))/100</f>
        <v>4.2534378942769298E-2</v>
      </c>
      <c r="H81" s="45">
        <f>(VLOOKUP($A80,'Occupancy Raw Data'!$B$8:$BE$51,'Occupancy Raw Data'!AA$3,FALSE))/100</f>
        <v>0.105360950076807</v>
      </c>
      <c r="I81" s="45">
        <f>(VLOOKUP($A80,'Occupancy Raw Data'!$B$8:$BE$51,'Occupancy Raw Data'!AB$3,FALSE))/100</f>
        <v>0.150477612950976</v>
      </c>
      <c r="J81" s="44">
        <f>(VLOOKUP($A80,'Occupancy Raw Data'!$B$8:$BE$51,'Occupancy Raw Data'!AC$3,FALSE))/100</f>
        <v>0.12752726634974901</v>
      </c>
      <c r="K81" s="46">
        <f>(VLOOKUP($A80,'Occupancy Raw Data'!$B$8:$BE$51,'Occupancy Raw Data'!AE$3,FALSE))/100</f>
        <v>6.91660696194136E-2</v>
      </c>
      <c r="M81" s="43">
        <f>(VLOOKUP($A80,'ADR Raw Data'!$B$6:$BE$49,'ADR Raw Data'!T$1,FALSE))/100</f>
        <v>2.2252904414522899E-2</v>
      </c>
      <c r="N81" s="44">
        <f>(VLOOKUP($A80,'ADR Raw Data'!$B$6:$BE$49,'ADR Raw Data'!U$1,FALSE))/100</f>
        <v>5.5067913135551001E-4</v>
      </c>
      <c r="O81" s="44">
        <f>(VLOOKUP($A80,'ADR Raw Data'!$B$6:$BE$49,'ADR Raw Data'!V$1,FALSE))/100</f>
        <v>-1.6724269406602901E-2</v>
      </c>
      <c r="P81" s="44">
        <f>(VLOOKUP($A80,'ADR Raw Data'!$B$6:$BE$49,'ADR Raw Data'!W$1,FALSE))/100</f>
        <v>-4.3589032916561297E-3</v>
      </c>
      <c r="Q81" s="44">
        <f>(VLOOKUP($A80,'ADR Raw Data'!$B$6:$BE$49,'ADR Raw Data'!X$1,FALSE))/100</f>
        <v>1.0425601813460099E-2</v>
      </c>
      <c r="R81" s="44">
        <f>(VLOOKUP($A80,'ADR Raw Data'!$B$6:$BE$49,'ADR Raw Data'!Y$1,FALSE))/100</f>
        <v>1.7648579155764902E-3</v>
      </c>
      <c r="S81" s="45">
        <f>(VLOOKUP($A80,'ADR Raw Data'!$B$6:$BE$49,'ADR Raw Data'!AA$1,FALSE))/100</f>
        <v>3.5360304856459204E-2</v>
      </c>
      <c r="T81" s="45">
        <f>(VLOOKUP($A80,'ADR Raw Data'!$B$6:$BE$49,'ADR Raw Data'!AB$1,FALSE))/100</f>
        <v>2.1090742057959102E-2</v>
      </c>
      <c r="U81" s="44">
        <f>(VLOOKUP($A80,'ADR Raw Data'!$B$6:$BE$49,'ADR Raw Data'!AC$1,FALSE))/100</f>
        <v>2.8424251988782401E-2</v>
      </c>
      <c r="V81" s="46">
        <f>(VLOOKUP($A80,'ADR Raw Data'!$B$6:$BE$49,'ADR Raw Data'!AE$1,FALSE))/100</f>
        <v>1.3194162352713801E-2</v>
      </c>
      <c r="X81" s="43">
        <f>(VLOOKUP($A80,'RevPAR Raw Data'!$B$6:$BE$43,'RevPAR Raw Data'!T$1,FALSE))/100</f>
        <v>1.4012819760482499E-2</v>
      </c>
      <c r="Y81" s="44">
        <f>(VLOOKUP($A80,'RevPAR Raw Data'!$B$6:$BE$43,'RevPAR Raw Data'!U$1,FALSE))/100</f>
        <v>8.2788173229373305E-2</v>
      </c>
      <c r="Z81" s="44">
        <f>(VLOOKUP($A80,'RevPAR Raw Data'!$B$6:$BE$43,'RevPAR Raw Data'!V$1,FALSE))/100</f>
        <v>2.9638144907386497E-2</v>
      </c>
      <c r="AA81" s="44">
        <f>(VLOOKUP($A80,'RevPAR Raw Data'!$B$6:$BE$43,'RevPAR Raw Data'!W$1,FALSE))/100</f>
        <v>3.3210458147667002E-2</v>
      </c>
      <c r="AB81" s="44">
        <f>(VLOOKUP($A80,'RevPAR Raw Data'!$B$6:$BE$43,'RevPAR Raw Data'!X$1,FALSE))/100</f>
        <v>6.0013548646296801E-2</v>
      </c>
      <c r="AC81" s="44">
        <f>(VLOOKUP($A80,'RevPAR Raw Data'!$B$6:$BE$43,'RevPAR Raw Data'!Y$1,FALSE))/100</f>
        <v>4.43743039937071E-2</v>
      </c>
      <c r="AD81" s="45">
        <f>(VLOOKUP($A80,'RevPAR Raw Data'!$B$6:$BE$43,'RevPAR Raw Data'!AA$1,FALSE))/100</f>
        <v>0.14444685024794801</v>
      </c>
      <c r="AE81" s="45">
        <f>(VLOOKUP($A80,'RevPAR Raw Data'!$B$6:$BE$43,'RevPAR Raw Data'!AB$1,FALSE))/100</f>
        <v>0.17474203952918099</v>
      </c>
      <c r="AF81" s="44">
        <f>(VLOOKUP($A80,'RevPAR Raw Data'!$B$6:$BE$43,'RevPAR Raw Data'!AC$1,FALSE))/100</f>
        <v>0.15957638549269698</v>
      </c>
      <c r="AG81" s="46">
        <f>(VLOOKUP($A80,'RevPAR Raw Data'!$B$6:$BE$43,'RevPAR Raw Data'!AE$1,FALSE))/100</f>
        <v>8.3272820323985003E-2</v>
      </c>
    </row>
    <row r="82" spans="1:33" x14ac:dyDescent="0.2">
      <c r="A82" s="97"/>
      <c r="B82" s="71"/>
      <c r="C82" s="72"/>
      <c r="D82" s="72"/>
      <c r="E82" s="72"/>
      <c r="F82" s="72"/>
      <c r="G82" s="73"/>
      <c r="H82" s="53"/>
      <c r="I82" s="53"/>
      <c r="J82" s="73"/>
      <c r="K82" s="74"/>
      <c r="M82" s="75"/>
      <c r="N82" s="76"/>
      <c r="O82" s="76"/>
      <c r="P82" s="76"/>
      <c r="Q82" s="76"/>
      <c r="R82" s="77"/>
      <c r="S82" s="76"/>
      <c r="T82" s="76"/>
      <c r="U82" s="77"/>
      <c r="V82" s="78"/>
      <c r="X82" s="75"/>
      <c r="Y82" s="76"/>
      <c r="Z82" s="76"/>
      <c r="AA82" s="76"/>
      <c r="AB82" s="76"/>
      <c r="AC82" s="77"/>
      <c r="AD82" s="76"/>
      <c r="AE82" s="76"/>
      <c r="AF82" s="77"/>
      <c r="AG82" s="78"/>
    </row>
    <row r="83" spans="1:33" x14ac:dyDescent="0.2">
      <c r="A83" s="70" t="s">
        <v>42</v>
      </c>
      <c r="B83" s="71">
        <f>(VLOOKUP($A83,'Occupancy Raw Data'!$B$8:$BE$45,'Occupancy Raw Data'!G$3,FALSE))/100</f>
        <v>0.44275600069072601</v>
      </c>
      <c r="C83" s="72">
        <f>(VLOOKUP($A83,'Occupancy Raw Data'!$B$8:$BE$45,'Occupancy Raw Data'!H$3,FALSE))/100</f>
        <v>0.55344500086340798</v>
      </c>
      <c r="D83" s="72">
        <f>(VLOOKUP($A83,'Occupancy Raw Data'!$B$8:$BE$45,'Occupancy Raw Data'!I$3,FALSE))/100</f>
        <v>0.59886030046624006</v>
      </c>
      <c r="E83" s="72">
        <f>(VLOOKUP($A83,'Occupancy Raw Data'!$B$8:$BE$45,'Occupancy Raw Data'!J$3,FALSE))/100</f>
        <v>0.59678811949576893</v>
      </c>
      <c r="F83" s="72">
        <f>(VLOOKUP($A83,'Occupancy Raw Data'!$B$8:$BE$45,'Occupancy Raw Data'!K$3,FALSE))/100</f>
        <v>0.57641167328613296</v>
      </c>
      <c r="G83" s="73">
        <f>(VLOOKUP($A83,'Occupancy Raw Data'!$B$8:$BE$45,'Occupancy Raw Data'!L$3,FALSE))/100</f>
        <v>0.55365221896045502</v>
      </c>
      <c r="H83" s="53">
        <f>(VLOOKUP($A83,'Occupancy Raw Data'!$B$8:$BE$45,'Occupancy Raw Data'!N$3,FALSE))/100</f>
        <v>0.57002244862717999</v>
      </c>
      <c r="I83" s="53">
        <f>(VLOOKUP($A83,'Occupancy Raw Data'!$B$8:$BE$45,'Occupancy Raw Data'!O$3,FALSE))/100</f>
        <v>0.56311517872560801</v>
      </c>
      <c r="J83" s="73">
        <f>(VLOOKUP($A83,'Occupancy Raw Data'!$B$8:$BE$45,'Occupancy Raw Data'!P$3,FALSE))/100</f>
        <v>0.566568813676394</v>
      </c>
      <c r="K83" s="74">
        <f>(VLOOKUP($A83,'Occupancy Raw Data'!$B$8:$BE$45,'Occupancy Raw Data'!R$3,FALSE))/100</f>
        <v>0.557342674593581</v>
      </c>
      <c r="M83" s="75">
        <f>VLOOKUP($A83,'ADR Raw Data'!$B$6:$BE$43,'ADR Raw Data'!G$1,FALSE)</f>
        <v>79.237393369734704</v>
      </c>
      <c r="N83" s="76">
        <f>VLOOKUP($A83,'ADR Raw Data'!$B$6:$BE$43,'ADR Raw Data'!H$1,FALSE)</f>
        <v>83.880356006240206</v>
      </c>
      <c r="O83" s="76">
        <f>VLOOKUP($A83,'ADR Raw Data'!$B$6:$BE$43,'ADR Raw Data'!I$1,FALSE)</f>
        <v>84.829993627450904</v>
      </c>
      <c r="P83" s="76">
        <f>VLOOKUP($A83,'ADR Raw Data'!$B$6:$BE$43,'ADR Raw Data'!J$1,FALSE)</f>
        <v>85.156120138888795</v>
      </c>
      <c r="Q83" s="76">
        <f>VLOOKUP($A83,'ADR Raw Data'!$B$6:$BE$43,'ADR Raw Data'!K$1,FALSE)</f>
        <v>83.703749400838802</v>
      </c>
      <c r="R83" s="77">
        <f>VLOOKUP($A83,'ADR Raw Data'!$B$6:$BE$43,'ADR Raw Data'!L$1,FALSE)</f>
        <v>83.581454818788501</v>
      </c>
      <c r="S83" s="76">
        <f>VLOOKUP($A83,'ADR Raw Data'!$B$6:$BE$43,'ADR Raw Data'!N$1,FALSE)</f>
        <v>84.722158951832697</v>
      </c>
      <c r="T83" s="76">
        <f>VLOOKUP($A83,'ADR Raw Data'!$B$6:$BE$43,'ADR Raw Data'!O$1,FALSE)</f>
        <v>85.042833363998696</v>
      </c>
      <c r="U83" s="77">
        <f>VLOOKUP($A83,'ADR Raw Data'!$B$6:$BE$43,'ADR Raw Data'!P$1,FALSE)</f>
        <v>84.881518790003</v>
      </c>
      <c r="V83" s="78">
        <f>VLOOKUP($A83,'ADR Raw Data'!$B$6:$BE$43,'ADR Raw Data'!R$1,FALSE)</f>
        <v>83.959050524498707</v>
      </c>
      <c r="X83" s="75">
        <f>VLOOKUP($A83,'RevPAR Raw Data'!$B$6:$BE$43,'RevPAR Raw Data'!G$1,FALSE)</f>
        <v>35.082831393541703</v>
      </c>
      <c r="Y83" s="76">
        <f>VLOOKUP($A83,'RevPAR Raw Data'!$B$6:$BE$43,'RevPAR Raw Data'!H$1,FALSE)</f>
        <v>46.423163702296598</v>
      </c>
      <c r="Z83" s="76">
        <f>VLOOKUP($A83,'RevPAR Raw Data'!$B$6:$BE$43,'RevPAR Raw Data'!I$1,FALSE)</f>
        <v>50.8013154722845</v>
      </c>
      <c r="AA83" s="76">
        <f>VLOOKUP($A83,'RevPAR Raw Data'!$B$6:$BE$43,'RevPAR Raw Data'!J$1,FALSE)</f>
        <v>50.820160801243297</v>
      </c>
      <c r="AB83" s="76">
        <f>VLOOKUP($A83,'RevPAR Raw Data'!$B$6:$BE$43,'RevPAR Raw Data'!K$1,FALSE)</f>
        <v>48.247818252460704</v>
      </c>
      <c r="AC83" s="77">
        <f>VLOOKUP($A83,'RevPAR Raw Data'!$B$6:$BE$43,'RevPAR Raw Data'!L$1,FALSE)</f>
        <v>46.275057924365299</v>
      </c>
      <c r="AD83" s="76">
        <f>VLOOKUP($A83,'RevPAR Raw Data'!$B$6:$BE$43,'RevPAR Raw Data'!N$1,FALSE)</f>
        <v>48.293532498704799</v>
      </c>
      <c r="AE83" s="76">
        <f>VLOOKUP($A83,'RevPAR Raw Data'!$B$6:$BE$43,'RevPAR Raw Data'!O$1,FALSE)</f>
        <v>47.888910309100297</v>
      </c>
      <c r="AF83" s="77">
        <f>VLOOKUP($A83,'RevPAR Raw Data'!$B$6:$BE$43,'RevPAR Raw Data'!P$1,FALSE)</f>
        <v>48.091221403902601</v>
      </c>
      <c r="AG83" s="78">
        <f>VLOOKUP($A83,'RevPAR Raw Data'!$B$6:$BE$43,'RevPAR Raw Data'!R$1,FALSE)</f>
        <v>46.7939617756617</v>
      </c>
    </row>
    <row r="84" spans="1:33" x14ac:dyDescent="0.2">
      <c r="A84" s="55" t="s">
        <v>14</v>
      </c>
      <c r="B84" s="43">
        <f>(VLOOKUP($A83,'Occupancy Raw Data'!$B$8:$BE$51,'Occupancy Raw Data'!T$3,FALSE))/100</f>
        <v>5.5443316067347106E-3</v>
      </c>
      <c r="C84" s="44">
        <f>(VLOOKUP($A83,'Occupancy Raw Data'!$B$8:$BE$51,'Occupancy Raw Data'!U$3,FALSE))/100</f>
        <v>0.11982621617789301</v>
      </c>
      <c r="D84" s="44">
        <f>(VLOOKUP($A83,'Occupancy Raw Data'!$B$8:$BE$51,'Occupancy Raw Data'!V$3,FALSE))/100</f>
        <v>2.52199984765995E-2</v>
      </c>
      <c r="E84" s="44">
        <f>(VLOOKUP($A83,'Occupancy Raw Data'!$B$8:$BE$51,'Occupancy Raw Data'!W$3,FALSE))/100</f>
        <v>1.6718607458137399E-2</v>
      </c>
      <c r="F84" s="44">
        <f>(VLOOKUP($A83,'Occupancy Raw Data'!$B$8:$BE$51,'Occupancy Raw Data'!X$3,FALSE))/100</f>
        <v>4.5840499555916202E-2</v>
      </c>
      <c r="G84" s="44">
        <f>(VLOOKUP($A83,'Occupancy Raw Data'!$B$8:$BE$51,'Occupancy Raw Data'!Y$3,FALSE))/100</f>
        <v>4.1957496959733699E-2</v>
      </c>
      <c r="H84" s="45">
        <f>(VLOOKUP($A83,'Occupancy Raw Data'!$B$8:$BE$51,'Occupancy Raw Data'!AA$3,FALSE))/100</f>
        <v>8.6042770542311506E-2</v>
      </c>
      <c r="I84" s="45">
        <f>(VLOOKUP($A83,'Occupancy Raw Data'!$B$8:$BE$51,'Occupancy Raw Data'!AB$3,FALSE))/100</f>
        <v>0.11226420718520499</v>
      </c>
      <c r="J84" s="44">
        <f>(VLOOKUP($A83,'Occupancy Raw Data'!$B$8:$BE$51,'Occupancy Raw Data'!AC$3,FALSE))/100</f>
        <v>9.8917202172139493E-2</v>
      </c>
      <c r="K84" s="46">
        <f>(VLOOKUP($A83,'Occupancy Raw Data'!$B$8:$BE$51,'Occupancy Raw Data'!AE$3,FALSE))/100</f>
        <v>5.7883356066470902E-2</v>
      </c>
      <c r="M84" s="43">
        <f>(VLOOKUP($A83,'ADR Raw Data'!$B$6:$BE$49,'ADR Raw Data'!T$1,FALSE))/100</f>
        <v>-7.4833444951027906E-3</v>
      </c>
      <c r="N84" s="44">
        <f>(VLOOKUP($A83,'ADR Raw Data'!$B$6:$BE$49,'ADR Raw Data'!U$1,FALSE))/100</f>
        <v>-6.5215271148591006E-3</v>
      </c>
      <c r="O84" s="44">
        <f>(VLOOKUP($A83,'ADR Raw Data'!$B$6:$BE$49,'ADR Raw Data'!V$1,FALSE))/100</f>
        <v>-2.95517383975714E-2</v>
      </c>
      <c r="P84" s="44">
        <f>(VLOOKUP($A83,'ADR Raw Data'!$B$6:$BE$49,'ADR Raw Data'!W$1,FALSE))/100</f>
        <v>-2.4830581808949301E-2</v>
      </c>
      <c r="Q84" s="44">
        <f>(VLOOKUP($A83,'ADR Raw Data'!$B$6:$BE$49,'ADR Raw Data'!X$1,FALSE))/100</f>
        <v>-1.41713730604483E-2</v>
      </c>
      <c r="R84" s="44">
        <f>(VLOOKUP($A83,'ADR Raw Data'!$B$6:$BE$49,'ADR Raw Data'!Y$1,FALSE))/100</f>
        <v>-1.7416356088986E-2</v>
      </c>
      <c r="S84" s="45">
        <f>(VLOOKUP($A83,'ADR Raw Data'!$B$6:$BE$49,'ADR Raw Data'!AA$1,FALSE))/100</f>
        <v>1.0791287891546899E-2</v>
      </c>
      <c r="T84" s="45">
        <f>(VLOOKUP($A83,'ADR Raw Data'!$B$6:$BE$49,'ADR Raw Data'!AB$1,FALSE))/100</f>
        <v>2.5084612655848798E-2</v>
      </c>
      <c r="U84" s="44">
        <f>(VLOOKUP($A83,'ADR Raw Data'!$B$6:$BE$49,'ADR Raw Data'!AC$1,FALSE))/100</f>
        <v>1.7795419737649702E-2</v>
      </c>
      <c r="V84" s="46">
        <f>(VLOOKUP($A83,'ADR Raw Data'!$B$6:$BE$49,'ADR Raw Data'!AE$1,FALSE))/100</f>
        <v>-7.5441567616625705E-3</v>
      </c>
      <c r="X84" s="43">
        <f>(VLOOKUP($A83,'RevPAR Raw Data'!$B$6:$BE$43,'RevPAR Raw Data'!T$1,FALSE))/100</f>
        <v>-1.98050303177635E-3</v>
      </c>
      <c r="Y84" s="44">
        <f>(VLOOKUP($A83,'RevPAR Raw Data'!$B$6:$BE$43,'RevPAR Raw Data'!U$1,FALSE))/100</f>
        <v>0.11252323914515801</v>
      </c>
      <c r="Z84" s="44">
        <f>(VLOOKUP($A83,'RevPAR Raw Data'!$B$6:$BE$43,'RevPAR Raw Data'!V$1,FALSE))/100</f>
        <v>-5.07703471833954E-3</v>
      </c>
      <c r="AA84" s="44">
        <f>(VLOOKUP($A83,'RevPAR Raw Data'!$B$6:$BE$43,'RevPAR Raw Data'!W$1,FALSE))/100</f>
        <v>-8.5271071010328998E-3</v>
      </c>
      <c r="AB84" s="44">
        <f>(VLOOKUP($A83,'RevPAR Raw Data'!$B$6:$BE$43,'RevPAR Raw Data'!X$1,FALSE))/100</f>
        <v>3.1019503674983698E-2</v>
      </c>
      <c r="AC84" s="44">
        <f>(VLOOKUP($A83,'RevPAR Raw Data'!$B$6:$BE$43,'RevPAR Raw Data'!Y$1,FALSE))/100</f>
        <v>2.3810394163094401E-2</v>
      </c>
      <c r="AD84" s="45">
        <f>(VLOOKUP($A83,'RevPAR Raw Data'!$B$6:$BE$43,'RevPAR Raw Data'!AA$1,FALSE))/100</f>
        <v>9.7762570741766905E-2</v>
      </c>
      <c r="AE84" s="45">
        <f>(VLOOKUP($A83,'RevPAR Raw Data'!$B$6:$BE$43,'RevPAR Raw Data'!AB$1,FALSE))/100</f>
        <v>0.14016492399341099</v>
      </c>
      <c r="AF84" s="44">
        <f>(VLOOKUP($A83,'RevPAR Raw Data'!$B$6:$BE$43,'RevPAR Raw Data'!AC$1,FALSE))/100</f>
        <v>0.118472895041716</v>
      </c>
      <c r="AG84" s="46">
        <f>(VLOOKUP($A83,'RevPAR Raw Data'!$B$6:$BE$43,'RevPAR Raw Data'!AE$1,FALSE))/100</f>
        <v>4.9902518192751703E-2</v>
      </c>
    </row>
    <row r="85" spans="1:33" x14ac:dyDescent="0.2">
      <c r="A85" s="93"/>
      <c r="B85" s="71"/>
      <c r="C85" s="72"/>
      <c r="D85" s="72"/>
      <c r="E85" s="72"/>
      <c r="F85" s="72"/>
      <c r="G85" s="73"/>
      <c r="H85" s="53"/>
      <c r="I85" s="53"/>
      <c r="J85" s="73"/>
      <c r="K85" s="74"/>
      <c r="M85" s="75"/>
      <c r="N85" s="76"/>
      <c r="O85" s="76"/>
      <c r="P85" s="76"/>
      <c r="Q85" s="76"/>
      <c r="R85" s="77"/>
      <c r="S85" s="76"/>
      <c r="T85" s="76"/>
      <c r="U85" s="77"/>
      <c r="V85" s="78"/>
      <c r="X85" s="75"/>
      <c r="Y85" s="76"/>
      <c r="Z85" s="76"/>
      <c r="AA85" s="76"/>
      <c r="AB85" s="76"/>
      <c r="AC85" s="77"/>
      <c r="AD85" s="76"/>
      <c r="AE85" s="76"/>
      <c r="AF85" s="77"/>
      <c r="AG85" s="78"/>
    </row>
    <row r="86" spans="1:33" x14ac:dyDescent="0.2">
      <c r="A86" s="70" t="s">
        <v>43</v>
      </c>
      <c r="B86" s="71">
        <f>(VLOOKUP($A86,'Occupancy Raw Data'!$B$8:$BE$45,'Occupancy Raw Data'!G$3,FALSE))/100</f>
        <v>0.43944188722669703</v>
      </c>
      <c r="C86" s="72">
        <f>(VLOOKUP($A86,'Occupancy Raw Data'!$B$8:$BE$45,'Occupancy Raw Data'!H$3,FALSE))/100</f>
        <v>0.49741081703106999</v>
      </c>
      <c r="D86" s="72">
        <f>(VLOOKUP($A86,'Occupancy Raw Data'!$B$8:$BE$45,'Occupancy Raw Data'!I$3,FALSE))/100</f>
        <v>0.52905638665132304</v>
      </c>
      <c r="E86" s="72">
        <f>(VLOOKUP($A86,'Occupancy Raw Data'!$B$8:$BE$45,'Occupancy Raw Data'!J$3,FALSE))/100</f>
        <v>0.53265247410816996</v>
      </c>
      <c r="F86" s="72">
        <f>(VLOOKUP($A86,'Occupancy Raw Data'!$B$8:$BE$45,'Occupancy Raw Data'!K$3,FALSE))/100</f>
        <v>0.57005178365937803</v>
      </c>
      <c r="G86" s="73">
        <f>(VLOOKUP($A86,'Occupancy Raw Data'!$B$8:$BE$45,'Occupancy Raw Data'!L$3,FALSE))/100</f>
        <v>0.51372266973532699</v>
      </c>
      <c r="H86" s="53">
        <f>(VLOOKUP($A86,'Occupancy Raw Data'!$B$8:$BE$45,'Occupancy Raw Data'!N$3,FALSE))/100</f>
        <v>0.62600690448791707</v>
      </c>
      <c r="I86" s="53">
        <f>(VLOOKUP($A86,'Occupancy Raw Data'!$B$8:$BE$45,'Occupancy Raw Data'!O$3,FALSE))/100</f>
        <v>0.61147871116225505</v>
      </c>
      <c r="J86" s="73">
        <f>(VLOOKUP($A86,'Occupancy Raw Data'!$B$8:$BE$45,'Occupancy Raw Data'!P$3,FALSE))/100</f>
        <v>0.61874280782508595</v>
      </c>
      <c r="K86" s="74">
        <f>(VLOOKUP($A86,'Occupancy Raw Data'!$B$8:$BE$45,'Occupancy Raw Data'!R$3,FALSE))/100</f>
        <v>0.54372842347525796</v>
      </c>
      <c r="M86" s="75">
        <f>VLOOKUP($A86,'ADR Raw Data'!$B$6:$BE$43,'ADR Raw Data'!G$1,FALSE)</f>
        <v>71.5642708019639</v>
      </c>
      <c r="N86" s="76">
        <f>VLOOKUP($A86,'ADR Raw Data'!$B$6:$BE$43,'ADR Raw Data'!H$1,FALSE)</f>
        <v>74.7806303065355</v>
      </c>
      <c r="O86" s="76">
        <f>VLOOKUP($A86,'ADR Raw Data'!$B$6:$BE$43,'ADR Raw Data'!I$1,FALSE)</f>
        <v>76.840686976617704</v>
      </c>
      <c r="P86" s="76">
        <f>VLOOKUP($A86,'ADR Raw Data'!$B$6:$BE$43,'ADR Raw Data'!J$1,FALSE)</f>
        <v>77.205276694571893</v>
      </c>
      <c r="Q86" s="76">
        <f>VLOOKUP($A86,'ADR Raw Data'!$B$6:$BE$43,'ADR Raw Data'!K$1,FALSE)</f>
        <v>83.843209235427693</v>
      </c>
      <c r="R86" s="77">
        <f>VLOOKUP($A86,'ADR Raw Data'!$B$6:$BE$43,'ADR Raw Data'!L$1,FALSE)</f>
        <v>77.168734468275701</v>
      </c>
      <c r="S86" s="76">
        <f>VLOOKUP($A86,'ADR Raw Data'!$B$6:$BE$43,'ADR Raw Data'!N$1,FALSE)</f>
        <v>94.635149931066096</v>
      </c>
      <c r="T86" s="76">
        <f>VLOOKUP($A86,'ADR Raw Data'!$B$6:$BE$43,'ADR Raw Data'!O$1,FALSE)</f>
        <v>90.599307574688297</v>
      </c>
      <c r="U86" s="77">
        <f>VLOOKUP($A86,'ADR Raw Data'!$B$6:$BE$43,'ADR Raw Data'!P$1,FALSE)</f>
        <v>92.640919330466104</v>
      </c>
      <c r="V86" s="78">
        <f>VLOOKUP($A86,'ADR Raw Data'!$B$6:$BE$43,'ADR Raw Data'!R$1,FALSE)</f>
        <v>82.199241133786799</v>
      </c>
      <c r="X86" s="75">
        <f>VLOOKUP($A86,'RevPAR Raw Data'!$B$6:$BE$43,'RevPAR Raw Data'!G$1,FALSE)</f>
        <v>31.448338219217401</v>
      </c>
      <c r="Y86" s="76">
        <f>VLOOKUP($A86,'RevPAR Raw Data'!$B$6:$BE$43,'RevPAR Raw Data'!H$1,FALSE)</f>
        <v>37.196694418872198</v>
      </c>
      <c r="Z86" s="76">
        <f>VLOOKUP($A86,'RevPAR Raw Data'!$B$6:$BE$43,'RevPAR Raw Data'!I$1,FALSE)</f>
        <v>40.653056199654699</v>
      </c>
      <c r="AA86" s="76">
        <f>VLOOKUP($A86,'RevPAR Raw Data'!$B$6:$BE$43,'RevPAR Raw Data'!J$1,FALSE)</f>
        <v>41.123581645569601</v>
      </c>
      <c r="AB86" s="76">
        <f>VLOOKUP($A86,'RevPAR Raw Data'!$B$6:$BE$43,'RevPAR Raw Data'!K$1,FALSE)</f>
        <v>47.794970972382004</v>
      </c>
      <c r="AC86" s="77">
        <f>VLOOKUP($A86,'RevPAR Raw Data'!$B$6:$BE$43,'RevPAR Raw Data'!L$1,FALSE)</f>
        <v>39.643328291139198</v>
      </c>
      <c r="AD86" s="76">
        <f>VLOOKUP($A86,'RevPAR Raw Data'!$B$6:$BE$43,'RevPAR Raw Data'!N$1,FALSE)</f>
        <v>59.242257264096601</v>
      </c>
      <c r="AE86" s="76">
        <f>VLOOKUP($A86,'RevPAR Raw Data'!$B$6:$BE$43,'RevPAR Raw Data'!O$1,FALSE)</f>
        <v>55.399547827963097</v>
      </c>
      <c r="AF86" s="77">
        <f>VLOOKUP($A86,'RevPAR Raw Data'!$B$6:$BE$43,'RevPAR Raw Data'!P$1,FALSE)</f>
        <v>57.320902546029899</v>
      </c>
      <c r="AG86" s="78">
        <f>VLOOKUP($A86,'RevPAR Raw Data'!$B$6:$BE$43,'RevPAR Raw Data'!R$1,FALSE)</f>
        <v>44.694063792536497</v>
      </c>
    </row>
    <row r="87" spans="1:33" x14ac:dyDescent="0.2">
      <c r="A87" s="55" t="s">
        <v>14</v>
      </c>
      <c r="B87" s="43">
        <f>(VLOOKUP($A86,'Occupancy Raw Data'!$B$8:$BE$51,'Occupancy Raw Data'!T$3,FALSE))/100</f>
        <v>4.5930875692095398E-2</v>
      </c>
      <c r="C87" s="44">
        <f>(VLOOKUP($A86,'Occupancy Raw Data'!$B$8:$BE$51,'Occupancy Raw Data'!U$3,FALSE))/100</f>
        <v>9.3004993967247498E-2</v>
      </c>
      <c r="D87" s="44">
        <f>(VLOOKUP($A86,'Occupancy Raw Data'!$B$8:$BE$51,'Occupancy Raw Data'!V$3,FALSE))/100</f>
        <v>5.1419622501603798E-2</v>
      </c>
      <c r="E87" s="44">
        <f>(VLOOKUP($A86,'Occupancy Raw Data'!$B$8:$BE$51,'Occupancy Raw Data'!W$3,FALSE))/100</f>
        <v>4.0143740185264003E-2</v>
      </c>
      <c r="F87" s="44">
        <f>(VLOOKUP($A86,'Occupancy Raw Data'!$B$8:$BE$51,'Occupancy Raw Data'!X$3,FALSE))/100</f>
        <v>2.19873341841611E-2</v>
      </c>
      <c r="G87" s="44">
        <f>(VLOOKUP($A86,'Occupancy Raw Data'!$B$8:$BE$51,'Occupancy Raw Data'!Y$3,FALSE))/100</f>
        <v>4.9143569757622102E-2</v>
      </c>
      <c r="H87" s="45">
        <f>(VLOOKUP($A86,'Occupancy Raw Data'!$B$8:$BE$51,'Occupancy Raw Data'!AA$3,FALSE))/100</f>
        <v>5.4382370222798702E-2</v>
      </c>
      <c r="I87" s="45">
        <f>(VLOOKUP($A86,'Occupancy Raw Data'!$B$8:$BE$51,'Occupancy Raw Data'!AB$3,FALSE))/100</f>
        <v>0.16322470646016701</v>
      </c>
      <c r="J87" s="44">
        <f>(VLOOKUP($A86,'Occupancy Raw Data'!$B$8:$BE$51,'Occupancy Raw Data'!AC$3,FALSE))/100</f>
        <v>0.105495490589039</v>
      </c>
      <c r="K87" s="46">
        <f>(VLOOKUP($A86,'Occupancy Raw Data'!$B$8:$BE$51,'Occupancy Raw Data'!AE$3,FALSE))/100</f>
        <v>6.6824487661627102E-2</v>
      </c>
      <c r="M87" s="43">
        <f>(VLOOKUP($A86,'ADR Raw Data'!$B$6:$BE$49,'ADR Raw Data'!T$1,FALSE))/100</f>
        <v>-7.0314579051853196E-3</v>
      </c>
      <c r="N87" s="44">
        <f>(VLOOKUP($A86,'ADR Raw Data'!$B$6:$BE$49,'ADR Raw Data'!U$1,FALSE))/100</f>
        <v>1.2467191982685399E-3</v>
      </c>
      <c r="O87" s="44">
        <f>(VLOOKUP($A86,'ADR Raw Data'!$B$6:$BE$49,'ADR Raw Data'!V$1,FALSE))/100</f>
        <v>-2.4225245301771402E-2</v>
      </c>
      <c r="P87" s="44">
        <f>(VLOOKUP($A86,'ADR Raw Data'!$B$6:$BE$49,'ADR Raw Data'!W$1,FALSE))/100</f>
        <v>-1.9156310298640799E-2</v>
      </c>
      <c r="Q87" s="44">
        <f>(VLOOKUP($A86,'ADR Raw Data'!$B$6:$BE$49,'ADR Raw Data'!X$1,FALSE))/100</f>
        <v>-2.0080346852669503E-2</v>
      </c>
      <c r="R87" s="44">
        <f>(VLOOKUP($A86,'ADR Raw Data'!$B$6:$BE$49,'ADR Raw Data'!Y$1,FALSE))/100</f>
        <v>-1.56103849735638E-2</v>
      </c>
      <c r="S87" s="45">
        <f>(VLOOKUP($A86,'ADR Raw Data'!$B$6:$BE$49,'ADR Raw Data'!AA$1,FALSE))/100</f>
        <v>1.6385535426803301E-2</v>
      </c>
      <c r="T87" s="45">
        <f>(VLOOKUP($A86,'ADR Raw Data'!$B$6:$BE$49,'ADR Raw Data'!AB$1,FALSE))/100</f>
        <v>6.3603279739259902E-2</v>
      </c>
      <c r="U87" s="44">
        <f>(VLOOKUP($A86,'ADR Raw Data'!$B$6:$BE$49,'ADR Raw Data'!AC$1,FALSE))/100</f>
        <v>3.6408982318361899E-2</v>
      </c>
      <c r="V87" s="46">
        <f>(VLOOKUP($A86,'ADR Raw Data'!$B$6:$BE$49,'ADR Raw Data'!AE$1,FALSE))/100</f>
        <v>4.3658692025441599E-3</v>
      </c>
      <c r="X87" s="43">
        <f>(VLOOKUP($A86,'RevPAR Raw Data'!$B$6:$BE$43,'RevPAR Raw Data'!T$1,FALSE))/100</f>
        <v>3.8576456767932796E-2</v>
      </c>
      <c r="Y87" s="44">
        <f>(VLOOKUP($A86,'RevPAR Raw Data'!$B$6:$BE$43,'RevPAR Raw Data'!U$1,FALSE))/100</f>
        <v>9.4367664277029792E-2</v>
      </c>
      <c r="Z87" s="44">
        <f>(VLOOKUP($A86,'RevPAR Raw Data'!$B$6:$BE$43,'RevPAR Raw Data'!V$1,FALSE))/100</f>
        <v>2.5948724231406501E-2</v>
      </c>
      <c r="AA87" s="44">
        <f>(VLOOKUP($A86,'RevPAR Raw Data'!$B$6:$BE$43,'RevPAR Raw Data'!W$1,FALSE))/100</f>
        <v>2.0218423943086303E-2</v>
      </c>
      <c r="AB87" s="44">
        <f>(VLOOKUP($A86,'RevPAR Raw Data'!$B$6:$BE$43,'RevPAR Raw Data'!X$1,FALSE))/100</f>
        <v>1.465474034708E-3</v>
      </c>
      <c r="AC87" s="44">
        <f>(VLOOKUP($A86,'RevPAR Raw Data'!$B$6:$BE$43,'RevPAR Raw Data'!Y$1,FALSE))/100</f>
        <v>3.27660347411666E-2</v>
      </c>
      <c r="AD87" s="45">
        <f>(VLOOKUP($A86,'RevPAR Raw Data'!$B$6:$BE$43,'RevPAR Raw Data'!AA$1,FALSE))/100</f>
        <v>7.1658989903481199E-2</v>
      </c>
      <c r="AE87" s="45">
        <f>(VLOOKUP($A86,'RevPAR Raw Data'!$B$6:$BE$43,'RevPAR Raw Data'!AB$1,FALSE))/100</f>
        <v>0.23720961286477199</v>
      </c>
      <c r="AF87" s="44">
        <f>(VLOOKUP($A86,'RevPAR Raw Data'!$B$6:$BE$43,'RevPAR Raw Data'!AC$1,FALSE))/100</f>
        <v>0.145745456358924</v>
      </c>
      <c r="AG87" s="46">
        <f>(VLOOKUP($A86,'RevPAR Raw Data'!$B$6:$BE$43,'RevPAR Raw Data'!AE$1,FALSE))/100</f>
        <v>7.1482103836829E-2</v>
      </c>
    </row>
    <row r="88" spans="1:33" x14ac:dyDescent="0.2">
      <c r="A88" s="93"/>
      <c r="B88" s="71"/>
      <c r="C88" s="72"/>
      <c r="D88" s="72"/>
      <c r="E88" s="72"/>
      <c r="F88" s="72"/>
      <c r="G88" s="73"/>
      <c r="H88" s="53"/>
      <c r="I88" s="53"/>
      <c r="J88" s="73"/>
      <c r="K88" s="74"/>
      <c r="M88" s="75"/>
      <c r="N88" s="76"/>
      <c r="O88" s="76"/>
      <c r="P88" s="76"/>
      <c r="Q88" s="76"/>
      <c r="R88" s="77"/>
      <c r="S88" s="76"/>
      <c r="T88" s="76"/>
      <c r="U88" s="77"/>
      <c r="V88" s="78"/>
      <c r="X88" s="75"/>
      <c r="Y88" s="76"/>
      <c r="Z88" s="76"/>
      <c r="AA88" s="76"/>
      <c r="AB88" s="76"/>
      <c r="AC88" s="77"/>
      <c r="AD88" s="76"/>
      <c r="AE88" s="76"/>
      <c r="AF88" s="77"/>
      <c r="AG88" s="78"/>
    </row>
    <row r="89" spans="1:33" x14ac:dyDescent="0.2">
      <c r="A89" s="70" t="s">
        <v>44</v>
      </c>
      <c r="B89" s="71">
        <f>(VLOOKUP($A89,'Occupancy Raw Data'!$B$8:$BE$45,'Occupancy Raw Data'!G$3,FALSE))/100</f>
        <v>0.35043912519373099</v>
      </c>
      <c r="C89" s="72">
        <f>(VLOOKUP($A89,'Occupancy Raw Data'!$B$8:$BE$45,'Occupancy Raw Data'!H$3,FALSE))/100</f>
        <v>0.42775960048217598</v>
      </c>
      <c r="D89" s="72">
        <f>(VLOOKUP($A89,'Occupancy Raw Data'!$B$8:$BE$45,'Occupancy Raw Data'!I$3,FALSE))/100</f>
        <v>0.45410711210607801</v>
      </c>
      <c r="E89" s="72">
        <f>(VLOOKUP($A89,'Occupancy Raw Data'!$B$8:$BE$45,'Occupancy Raw Data'!J$3,FALSE))/100</f>
        <v>0.47683829860513099</v>
      </c>
      <c r="F89" s="72">
        <f>(VLOOKUP($A89,'Occupancy Raw Data'!$B$8:$BE$45,'Occupancy Raw Data'!K$3,FALSE))/100</f>
        <v>0.52574479076976</v>
      </c>
      <c r="G89" s="73">
        <f>(VLOOKUP($A89,'Occupancy Raw Data'!$B$8:$BE$45,'Occupancy Raw Data'!L$3,FALSE))/100</f>
        <v>0.44697778543137501</v>
      </c>
      <c r="H89" s="53">
        <f>(VLOOKUP($A89,'Occupancy Raw Data'!$B$8:$BE$45,'Occupancy Raw Data'!N$3,FALSE))/100</f>
        <v>0.60650938522472797</v>
      </c>
      <c r="I89" s="53">
        <f>(VLOOKUP($A89,'Occupancy Raw Data'!$B$8:$BE$45,'Occupancy Raw Data'!O$3,FALSE))/100</f>
        <v>0.52453934906147703</v>
      </c>
      <c r="J89" s="73">
        <f>(VLOOKUP($A89,'Occupancy Raw Data'!$B$8:$BE$45,'Occupancy Raw Data'!P$3,FALSE))/100</f>
        <v>0.56552436714310306</v>
      </c>
      <c r="K89" s="74">
        <f>(VLOOKUP($A89,'Occupancy Raw Data'!$B$8:$BE$45,'Occupancy Raw Data'!R$3,FALSE))/100</f>
        <v>0.480848237349012</v>
      </c>
      <c r="M89" s="75">
        <f>VLOOKUP($A89,'ADR Raw Data'!$B$6:$BE$43,'ADR Raw Data'!G$1,FALSE)</f>
        <v>95.033374987714893</v>
      </c>
      <c r="N89" s="76">
        <f>VLOOKUP($A89,'ADR Raw Data'!$B$6:$BE$43,'ADR Raw Data'!H$1,FALSE)</f>
        <v>98.913891103059498</v>
      </c>
      <c r="O89" s="76">
        <f>VLOOKUP($A89,'ADR Raw Data'!$B$6:$BE$43,'ADR Raw Data'!I$1,FALSE)</f>
        <v>100.84407110352601</v>
      </c>
      <c r="P89" s="76">
        <f>VLOOKUP($A89,'ADR Raw Data'!$B$6:$BE$43,'ADR Raw Data'!J$1,FALSE)</f>
        <v>100.51735994944001</v>
      </c>
      <c r="Q89" s="76">
        <f>VLOOKUP($A89,'ADR Raw Data'!$B$6:$BE$43,'ADR Raw Data'!K$1,FALSE)</f>
        <v>101.875352407468</v>
      </c>
      <c r="R89" s="77">
        <f>VLOOKUP($A89,'ADR Raw Data'!$B$6:$BE$43,'ADR Raw Data'!L$1,FALSE)</f>
        <v>99.736389251040194</v>
      </c>
      <c r="S89" s="76">
        <f>VLOOKUP($A89,'ADR Raw Data'!$B$6:$BE$43,'ADR Raw Data'!N$1,FALSE)</f>
        <v>110.02584434980101</v>
      </c>
      <c r="T89" s="76">
        <f>VLOOKUP($A89,'ADR Raw Data'!$B$6:$BE$43,'ADR Raw Data'!O$1,FALSE)</f>
        <v>103.375119369665</v>
      </c>
      <c r="U89" s="77">
        <f>VLOOKUP($A89,'ADR Raw Data'!$B$6:$BE$43,'ADR Raw Data'!P$1,FALSE)</f>
        <v>106.941479506699</v>
      </c>
      <c r="V89" s="78">
        <f>VLOOKUP($A89,'ADR Raw Data'!$B$6:$BE$43,'ADR Raw Data'!R$1,FALSE)</f>
        <v>102.157500107438</v>
      </c>
      <c r="X89" s="75">
        <f>VLOOKUP($A89,'RevPAR Raw Data'!$B$6:$BE$43,'RevPAR Raw Data'!G$1,FALSE)</f>
        <v>33.303412794902698</v>
      </c>
      <c r="Y89" s="76">
        <f>VLOOKUP($A89,'RevPAR Raw Data'!$B$6:$BE$43,'RevPAR Raw Data'!H$1,FALSE)</f>
        <v>42.311366540382203</v>
      </c>
      <c r="Z89" s="76">
        <f>VLOOKUP($A89,'RevPAR Raw Data'!$B$6:$BE$43,'RevPAR Raw Data'!I$1,FALSE)</f>
        <v>45.7940099018426</v>
      </c>
      <c r="AA89" s="76">
        <f>VLOOKUP($A89,'RevPAR Raw Data'!$B$6:$BE$43,'RevPAR Raw Data'!J$1,FALSE)</f>
        <v>47.930526898570598</v>
      </c>
      <c r="AB89" s="76">
        <f>VLOOKUP($A89,'RevPAR Raw Data'!$B$6:$BE$43,'RevPAR Raw Data'!K$1,FALSE)</f>
        <v>53.560435836059902</v>
      </c>
      <c r="AC89" s="77">
        <f>VLOOKUP($A89,'RevPAR Raw Data'!$B$6:$BE$43,'RevPAR Raw Data'!L$1,FALSE)</f>
        <v>44.579950394351599</v>
      </c>
      <c r="AD89" s="76">
        <f>VLOOKUP($A89,'RevPAR Raw Data'!$B$6:$BE$43,'RevPAR Raw Data'!N$1,FALSE)</f>
        <v>66.731707215429594</v>
      </c>
      <c r="AE89" s="76">
        <f>VLOOKUP($A89,'RevPAR Raw Data'!$B$6:$BE$43,'RevPAR Raw Data'!O$1,FALSE)</f>
        <v>54.224317823316603</v>
      </c>
      <c r="AF89" s="77">
        <f>VLOOKUP($A89,'RevPAR Raw Data'!$B$6:$BE$43,'RevPAR Raw Data'!P$1,FALSE)</f>
        <v>60.478012519373102</v>
      </c>
      <c r="AG89" s="78">
        <f>VLOOKUP($A89,'RevPAR Raw Data'!$B$6:$BE$43,'RevPAR Raw Data'!R$1,FALSE)</f>
        <v>49.122253858643496</v>
      </c>
    </row>
    <row r="90" spans="1:33" x14ac:dyDescent="0.2">
      <c r="A90" s="55" t="s">
        <v>14</v>
      </c>
      <c r="B90" s="43">
        <f>(VLOOKUP($A89,'Occupancy Raw Data'!$B$8:$BE$51,'Occupancy Raw Data'!T$3,FALSE))/100</f>
        <v>-6.4347223324039304E-2</v>
      </c>
      <c r="C90" s="44">
        <f>(VLOOKUP($A89,'Occupancy Raw Data'!$B$8:$BE$51,'Occupancy Raw Data'!U$3,FALSE))/100</f>
        <v>1.56174028100972E-2</v>
      </c>
      <c r="D90" s="44">
        <f>(VLOOKUP($A89,'Occupancy Raw Data'!$B$8:$BE$51,'Occupancy Raw Data'!V$3,FALSE))/100</f>
        <v>-3.0773630111913201E-2</v>
      </c>
      <c r="E90" s="44">
        <f>(VLOOKUP($A89,'Occupancy Raw Data'!$B$8:$BE$51,'Occupancy Raw Data'!W$3,FALSE))/100</f>
        <v>1.3192554748534299E-2</v>
      </c>
      <c r="F90" s="44">
        <f>(VLOOKUP($A89,'Occupancy Raw Data'!$B$8:$BE$51,'Occupancy Raw Data'!X$3,FALSE))/100</f>
        <v>9.387907397298241E-2</v>
      </c>
      <c r="G90" s="44">
        <f>(VLOOKUP($A89,'Occupancy Raw Data'!$B$8:$BE$51,'Occupancy Raw Data'!Y$3,FALSE))/100</f>
        <v>8.751211046749861E-3</v>
      </c>
      <c r="H90" s="45">
        <f>(VLOOKUP($A89,'Occupancy Raw Data'!$B$8:$BE$51,'Occupancy Raw Data'!AA$3,FALSE))/100</f>
        <v>0.26515106947206502</v>
      </c>
      <c r="I90" s="45">
        <f>(VLOOKUP($A89,'Occupancy Raw Data'!$B$8:$BE$51,'Occupancy Raw Data'!AB$3,FALSE))/100</f>
        <v>0.117045521918448</v>
      </c>
      <c r="J90" s="44">
        <f>(VLOOKUP($A89,'Occupancy Raw Data'!$B$8:$BE$51,'Occupancy Raw Data'!AC$3,FALSE))/100</f>
        <v>0.191864547604256</v>
      </c>
      <c r="K90" s="46">
        <f>(VLOOKUP($A89,'Occupancy Raw Data'!$B$8:$BE$51,'Occupancy Raw Data'!AE$3,FALSE))/100</f>
        <v>6.3663904427878198E-2</v>
      </c>
      <c r="M90" s="43">
        <f>(VLOOKUP($A89,'ADR Raw Data'!$B$6:$BE$49,'ADR Raw Data'!T$1,FALSE))/100</f>
        <v>2.0409331725083101E-2</v>
      </c>
      <c r="N90" s="44">
        <f>(VLOOKUP($A89,'ADR Raw Data'!$B$6:$BE$49,'ADR Raw Data'!U$1,FALSE))/100</f>
        <v>1.2787180091338E-2</v>
      </c>
      <c r="O90" s="44">
        <f>(VLOOKUP($A89,'ADR Raw Data'!$B$6:$BE$49,'ADR Raw Data'!V$1,FALSE))/100</f>
        <v>4.9348197597754703E-2</v>
      </c>
      <c r="P90" s="44">
        <f>(VLOOKUP($A89,'ADR Raw Data'!$B$6:$BE$49,'ADR Raw Data'!W$1,FALSE))/100</f>
        <v>1.4463528468162401E-2</v>
      </c>
      <c r="Q90" s="44">
        <f>(VLOOKUP($A89,'ADR Raw Data'!$B$6:$BE$49,'ADR Raw Data'!X$1,FALSE))/100</f>
        <v>6.1722658669915297E-2</v>
      </c>
      <c r="R90" s="44">
        <f>(VLOOKUP($A89,'ADR Raw Data'!$B$6:$BE$49,'ADR Raw Data'!Y$1,FALSE))/100</f>
        <v>3.3556630365343398E-2</v>
      </c>
      <c r="S90" s="45">
        <f>(VLOOKUP($A89,'ADR Raw Data'!$B$6:$BE$49,'ADR Raw Data'!AA$1,FALSE))/100</f>
        <v>0.13564319978769501</v>
      </c>
      <c r="T90" s="45">
        <f>(VLOOKUP($A89,'ADR Raw Data'!$B$6:$BE$49,'ADR Raw Data'!AB$1,FALSE))/100</f>
        <v>3.5953787344503996E-2</v>
      </c>
      <c r="U90" s="44">
        <f>(VLOOKUP($A89,'ADR Raw Data'!$B$6:$BE$49,'ADR Raw Data'!AC$1,FALSE))/100</f>
        <v>8.7679598655234989E-2</v>
      </c>
      <c r="V90" s="46">
        <f>(VLOOKUP($A89,'ADR Raw Data'!$B$6:$BE$49,'ADR Raw Data'!AE$1,FALSE))/100</f>
        <v>5.2684154186281799E-2</v>
      </c>
      <c r="X90" s="43">
        <f>(VLOOKUP($A89,'RevPAR Raw Data'!$B$6:$BE$43,'RevPAR Raw Data'!T$1,FALSE))/100</f>
        <v>-4.5251175425364505E-2</v>
      </c>
      <c r="Y90" s="44">
        <f>(VLOOKUP($A89,'RevPAR Raw Data'!$B$6:$BE$43,'RevPAR Raw Data'!U$1,FALSE))/100</f>
        <v>2.8604285443726899E-2</v>
      </c>
      <c r="Z90" s="44">
        <f>(VLOOKUP($A89,'RevPAR Raw Data'!$B$6:$BE$43,'RevPAR Raw Data'!V$1,FALSE))/100</f>
        <v>1.70559443062786E-2</v>
      </c>
      <c r="AA90" s="44">
        <f>(VLOOKUP($A89,'RevPAR Raw Data'!$B$6:$BE$43,'RevPAR Raw Data'!W$1,FALSE))/100</f>
        <v>2.7846894107870002E-2</v>
      </c>
      <c r="AB90" s="44">
        <f>(VLOOKUP($A89,'RevPAR Raw Data'!$B$6:$BE$43,'RevPAR Raw Data'!X$1,FALSE))/100</f>
        <v>0.16139619868197902</v>
      </c>
      <c r="AC90" s="44">
        <f>(VLOOKUP($A89,'RevPAR Raw Data'!$B$6:$BE$43,'RevPAR Raw Data'!Y$1,FALSE))/100</f>
        <v>4.2601502566438201E-2</v>
      </c>
      <c r="AD90" s="45">
        <f>(VLOOKUP($A89,'RevPAR Raw Data'!$B$6:$BE$43,'RevPAR Raw Data'!AA$1,FALSE))/100</f>
        <v>0.43676020875008198</v>
      </c>
      <c r="AE90" s="45">
        <f>(VLOOKUP($A89,'RevPAR Raw Data'!$B$6:$BE$43,'RevPAR Raw Data'!AB$1,FALSE))/100</f>
        <v>0.15720753906763499</v>
      </c>
      <c r="AF90" s="44">
        <f>(VLOOKUP($A89,'RevPAR Raw Data'!$B$6:$BE$43,'RevPAR Raw Data'!AC$1,FALSE))/100</f>
        <v>0.29636675278960001</v>
      </c>
      <c r="AG90" s="46">
        <f>(VLOOKUP($A89,'RevPAR Raw Data'!$B$6:$BE$43,'RevPAR Raw Data'!AE$1,FALSE))/100</f>
        <v>0.119702137571139</v>
      </c>
    </row>
    <row r="91" spans="1:33" x14ac:dyDescent="0.2">
      <c r="A91" s="93"/>
      <c r="B91" s="71"/>
      <c r="C91" s="72"/>
      <c r="D91" s="72"/>
      <c r="E91" s="72"/>
      <c r="F91" s="72"/>
      <c r="G91" s="73"/>
      <c r="H91" s="53"/>
      <c r="I91" s="53"/>
      <c r="J91" s="73"/>
      <c r="K91" s="74"/>
      <c r="M91" s="75"/>
      <c r="N91" s="76"/>
      <c r="O91" s="76"/>
      <c r="P91" s="76"/>
      <c r="Q91" s="76"/>
      <c r="R91" s="77"/>
      <c r="S91" s="76"/>
      <c r="T91" s="76"/>
      <c r="U91" s="77"/>
      <c r="V91" s="78"/>
      <c r="X91" s="75"/>
      <c r="Y91" s="76"/>
      <c r="Z91" s="76"/>
      <c r="AA91" s="76"/>
      <c r="AB91" s="76"/>
      <c r="AC91" s="77"/>
      <c r="AD91" s="76"/>
      <c r="AE91" s="76"/>
      <c r="AF91" s="77"/>
      <c r="AG91" s="78"/>
    </row>
    <row r="92" spans="1:33" x14ac:dyDescent="0.2">
      <c r="A92" s="70" t="s">
        <v>45</v>
      </c>
      <c r="B92" s="71">
        <f>(VLOOKUP($A92,'Occupancy Raw Data'!$B$8:$BE$45,'Occupancy Raw Data'!G$3,FALSE))/100</f>
        <v>0.26742223293947398</v>
      </c>
      <c r="C92" s="72">
        <f>(VLOOKUP($A92,'Occupancy Raw Data'!$B$8:$BE$45,'Occupancy Raw Data'!H$3,FALSE))/100</f>
        <v>0.31500683224821097</v>
      </c>
      <c r="D92" s="72">
        <f>(VLOOKUP($A92,'Occupancy Raw Data'!$B$8:$BE$45,'Occupancy Raw Data'!I$3,FALSE))/100</f>
        <v>0.34611365645848402</v>
      </c>
      <c r="E92" s="72">
        <f>(VLOOKUP($A92,'Occupancy Raw Data'!$B$8:$BE$45,'Occupancy Raw Data'!J$3,FALSE))/100</f>
        <v>0.35399083674945703</v>
      </c>
      <c r="F92" s="72">
        <f>(VLOOKUP($A92,'Occupancy Raw Data'!$B$8:$BE$45,'Occupancy Raw Data'!K$3,FALSE))/100</f>
        <v>0.35889397958363406</v>
      </c>
      <c r="G92" s="73">
        <f>(VLOOKUP($A92,'Occupancy Raw Data'!$B$8:$BE$45,'Occupancy Raw Data'!L$3,FALSE))/100</f>
        <v>0.32828550759585196</v>
      </c>
      <c r="H92" s="53">
        <f>(VLOOKUP($A92,'Occupancy Raw Data'!$B$8:$BE$45,'Occupancy Raw Data'!N$3,FALSE))/100</f>
        <v>0.421268386785628</v>
      </c>
      <c r="I92" s="53">
        <f>(VLOOKUP($A92,'Occupancy Raw Data'!$B$8:$BE$45,'Occupancy Raw Data'!O$3,FALSE))/100</f>
        <v>0.47552447552447497</v>
      </c>
      <c r="J92" s="73">
        <f>(VLOOKUP($A92,'Occupancy Raw Data'!$B$8:$BE$45,'Occupancy Raw Data'!P$3,FALSE))/100</f>
        <v>0.44839643115505096</v>
      </c>
      <c r="K92" s="74">
        <f>(VLOOKUP($A92,'Occupancy Raw Data'!$B$8:$BE$45,'Occupancy Raw Data'!R$3,FALSE))/100</f>
        <v>0.36260291432705199</v>
      </c>
      <c r="M92" s="75">
        <f>VLOOKUP($A92,'ADR Raw Data'!$B$6:$BE$43,'ADR Raw Data'!G$1,FALSE)</f>
        <v>90.508838473098805</v>
      </c>
      <c r="N92" s="76">
        <f>VLOOKUP($A92,'ADR Raw Data'!$B$6:$BE$43,'ADR Raw Data'!H$1,FALSE)</f>
        <v>93.426880020413293</v>
      </c>
      <c r="O92" s="76">
        <f>VLOOKUP($A92,'ADR Raw Data'!$B$6:$BE$43,'ADR Raw Data'!I$1,FALSE)</f>
        <v>96.371672735717596</v>
      </c>
      <c r="P92" s="76">
        <f>VLOOKUP($A92,'ADR Raw Data'!$B$6:$BE$43,'ADR Raw Data'!J$1,FALSE)</f>
        <v>96.141837602179805</v>
      </c>
      <c r="Q92" s="76">
        <f>VLOOKUP($A92,'ADR Raw Data'!$B$6:$BE$43,'ADR Raw Data'!K$1,FALSE)</f>
        <v>95.230160627099593</v>
      </c>
      <c r="R92" s="77">
        <f>VLOOKUP($A92,'ADR Raw Data'!$B$6:$BE$43,'ADR Raw Data'!L$1,FALSE)</f>
        <v>94.552205631457795</v>
      </c>
      <c r="S92" s="76">
        <f>VLOOKUP($A92,'ADR Raw Data'!$B$6:$BE$43,'ADR Raw Data'!N$1,FALSE)</f>
        <v>102.403662335432</v>
      </c>
      <c r="T92" s="76">
        <f>VLOOKUP($A92,'ADR Raw Data'!$B$6:$BE$43,'ADR Raw Data'!O$1,FALSE)</f>
        <v>105.90207016565201</v>
      </c>
      <c r="U92" s="77">
        <f>VLOOKUP($A92,'ADR Raw Data'!$B$6:$BE$43,'ADR Raw Data'!P$1,FALSE)</f>
        <v>104.258693322577</v>
      </c>
      <c r="V92" s="78">
        <f>VLOOKUP($A92,'ADR Raw Data'!$B$6:$BE$43,'ADR Raw Data'!R$1,FALSE)</f>
        <v>97.981659148774398</v>
      </c>
      <c r="X92" s="75">
        <f>VLOOKUP($A92,'RevPAR Raw Data'!$B$6:$BE$43,'RevPAR Raw Data'!G$1,FALSE)</f>
        <v>24.204075685234301</v>
      </c>
      <c r="Y92" s="76">
        <f>VLOOKUP($A92,'RevPAR Raw Data'!$B$6:$BE$43,'RevPAR Raw Data'!H$1,FALSE)</f>
        <v>29.4301055220641</v>
      </c>
      <c r="Z92" s="76">
        <f>VLOOKUP($A92,'RevPAR Raw Data'!$B$6:$BE$43,'RevPAR Raw Data'!I$1,FALSE)</f>
        <v>33.355552029579599</v>
      </c>
      <c r="AA92" s="76">
        <f>VLOOKUP($A92,'RevPAR Raw Data'!$B$6:$BE$43,'RevPAR Raw Data'!J$1,FALSE)</f>
        <v>34.033329539425999</v>
      </c>
      <c r="AB92" s="76">
        <f>VLOOKUP($A92,'RevPAR Raw Data'!$B$6:$BE$43,'RevPAR Raw Data'!K$1,FALSE)</f>
        <v>34.177531323848498</v>
      </c>
      <c r="AC92" s="77">
        <f>VLOOKUP($A92,'RevPAR Raw Data'!$B$6:$BE$43,'RevPAR Raw Data'!L$1,FALSE)</f>
        <v>31.0401188200305</v>
      </c>
      <c r="AD92" s="76">
        <f>VLOOKUP($A92,'RevPAR Raw Data'!$B$6:$BE$43,'RevPAR Raw Data'!N$1,FALSE)</f>
        <v>43.139425632987702</v>
      </c>
      <c r="AE92" s="76">
        <f>VLOOKUP($A92,'RevPAR Raw Data'!$B$6:$BE$43,'RevPAR Raw Data'!O$1,FALSE)</f>
        <v>50.359026372477999</v>
      </c>
      <c r="AF92" s="77">
        <f>VLOOKUP($A92,'RevPAR Raw Data'!$B$6:$BE$43,'RevPAR Raw Data'!P$1,FALSE)</f>
        <v>46.749226002732797</v>
      </c>
      <c r="AG92" s="78">
        <f>VLOOKUP($A92,'RevPAR Raw Data'!$B$6:$BE$43,'RevPAR Raw Data'!R$1,FALSE)</f>
        <v>35.528435157945502</v>
      </c>
    </row>
    <row r="93" spans="1:33" x14ac:dyDescent="0.2">
      <c r="A93" s="55" t="s">
        <v>14</v>
      </c>
      <c r="B93" s="43">
        <f>(VLOOKUP($A92,'Occupancy Raw Data'!$B$8:$BE$51,'Occupancy Raw Data'!T$3,FALSE))/100</f>
        <v>-2.8332229429908803E-2</v>
      </c>
      <c r="C93" s="44">
        <f>(VLOOKUP($A92,'Occupancy Raw Data'!$B$8:$BE$51,'Occupancy Raw Data'!U$3,FALSE))/100</f>
        <v>0.112887735505542</v>
      </c>
      <c r="D93" s="44">
        <f>(VLOOKUP($A92,'Occupancy Raw Data'!$B$8:$BE$51,'Occupancy Raw Data'!V$3,FALSE))/100</f>
        <v>0.11136597594857101</v>
      </c>
      <c r="E93" s="44">
        <f>(VLOOKUP($A92,'Occupancy Raw Data'!$B$8:$BE$51,'Occupancy Raw Data'!W$3,FALSE))/100</f>
        <v>9.6959466865422908E-2</v>
      </c>
      <c r="F93" s="44">
        <f>(VLOOKUP($A92,'Occupancy Raw Data'!$B$8:$BE$51,'Occupancy Raw Data'!X$3,FALSE))/100</f>
        <v>0.111602793907222</v>
      </c>
      <c r="G93" s="44">
        <f>(VLOOKUP($A92,'Occupancy Raw Data'!$B$8:$BE$51,'Occupancy Raw Data'!Y$3,FALSE))/100</f>
        <v>8.3259047273716399E-2</v>
      </c>
      <c r="H93" s="45">
        <f>(VLOOKUP($A92,'Occupancy Raw Data'!$B$8:$BE$51,'Occupancy Raw Data'!AA$3,FALSE))/100</f>
        <v>0.18990009453334999</v>
      </c>
      <c r="I93" s="45">
        <f>(VLOOKUP($A92,'Occupancy Raw Data'!$B$8:$BE$51,'Occupancy Raw Data'!AB$3,FALSE))/100</f>
        <v>0.28706429874755202</v>
      </c>
      <c r="J93" s="44">
        <f>(VLOOKUP($A92,'Occupancy Raw Data'!$B$8:$BE$51,'Occupancy Raw Data'!AC$3,FALSE))/100</f>
        <v>0.23951814247037798</v>
      </c>
      <c r="K93" s="46">
        <f>(VLOOKUP($A92,'Occupancy Raw Data'!$B$8:$BE$51,'Occupancy Raw Data'!AE$3,FALSE))/100</f>
        <v>0.13375717526403899</v>
      </c>
      <c r="M93" s="43">
        <f>(VLOOKUP($A92,'ADR Raw Data'!$B$6:$BE$49,'ADR Raw Data'!T$1,FALSE))/100</f>
        <v>-3.6235836601157E-2</v>
      </c>
      <c r="N93" s="44">
        <f>(VLOOKUP($A92,'ADR Raw Data'!$B$6:$BE$49,'ADR Raw Data'!U$1,FALSE))/100</f>
        <v>-1.8887721415931102E-2</v>
      </c>
      <c r="O93" s="44">
        <f>(VLOOKUP($A92,'ADR Raw Data'!$B$6:$BE$49,'ADR Raw Data'!V$1,FALSE))/100</f>
        <v>-5.5343912278622502E-2</v>
      </c>
      <c r="P93" s="44">
        <f>(VLOOKUP($A92,'ADR Raw Data'!$B$6:$BE$49,'ADR Raw Data'!W$1,FALSE))/100</f>
        <v>-8.7506376239669895E-3</v>
      </c>
      <c r="Q93" s="44">
        <f>(VLOOKUP($A92,'ADR Raw Data'!$B$6:$BE$49,'ADR Raw Data'!X$1,FALSE))/100</f>
        <v>-2.7893061707146002E-2</v>
      </c>
      <c r="R93" s="44">
        <f>(VLOOKUP($A92,'ADR Raw Data'!$B$6:$BE$49,'ADR Raw Data'!Y$1,FALSE))/100</f>
        <v>-2.8659675061623101E-2</v>
      </c>
      <c r="S93" s="45">
        <f>(VLOOKUP($A92,'ADR Raw Data'!$B$6:$BE$49,'ADR Raw Data'!AA$1,FALSE))/100</f>
        <v>1.11822023681202E-2</v>
      </c>
      <c r="T93" s="45">
        <f>(VLOOKUP($A92,'ADR Raw Data'!$B$6:$BE$49,'ADR Raw Data'!AB$1,FALSE))/100</f>
        <v>2.6107634644090601E-3</v>
      </c>
      <c r="U93" s="44">
        <f>(VLOOKUP($A92,'ADR Raw Data'!$B$6:$BE$49,'ADR Raw Data'!AC$1,FALSE))/100</f>
        <v>7.3770997429699102E-3</v>
      </c>
      <c r="V93" s="46">
        <f>(VLOOKUP($A92,'ADR Raw Data'!$B$6:$BE$49,'ADR Raw Data'!AE$1,FALSE))/100</f>
        <v>-1.35795349626957E-2</v>
      </c>
      <c r="X93" s="43">
        <f>(VLOOKUP($A92,'RevPAR Raw Data'!$B$6:$BE$43,'RevPAR Raw Data'!T$1,FALSE))/100</f>
        <v>-6.3541423994897206E-2</v>
      </c>
      <c r="Y93" s="44">
        <f>(VLOOKUP($A92,'RevPAR Raw Data'!$B$6:$BE$43,'RevPAR Raw Data'!U$1,FALSE))/100</f>
        <v>9.1867821990107401E-2</v>
      </c>
      <c r="Z93" s="44">
        <f>(VLOOKUP($A92,'RevPAR Raw Data'!$B$6:$BE$43,'RevPAR Raw Data'!V$1,FALSE))/100</f>
        <v>4.9858634866228206E-2</v>
      </c>
      <c r="AA93" s="44">
        <f>(VLOOKUP($A92,'RevPAR Raw Data'!$B$6:$BE$43,'RevPAR Raw Data'!W$1,FALSE))/100</f>
        <v>8.73603720827036E-2</v>
      </c>
      <c r="AB93" s="44">
        <f>(VLOOKUP($A92,'RevPAR Raw Data'!$B$6:$BE$43,'RevPAR Raw Data'!X$1,FALSE))/100</f>
        <v>8.0596788582932191E-2</v>
      </c>
      <c r="AC93" s="44">
        <f>(VLOOKUP($A92,'RevPAR Raw Data'!$B$6:$BE$43,'RevPAR Raw Data'!Y$1,FALSE))/100</f>
        <v>5.22131949712882E-2</v>
      </c>
      <c r="AD93" s="45">
        <f>(VLOOKUP($A92,'RevPAR Raw Data'!$B$6:$BE$43,'RevPAR Raw Data'!AA$1,FALSE))/100</f>
        <v>0.20320579818826701</v>
      </c>
      <c r="AE93" s="45">
        <f>(VLOOKUP($A92,'RevPAR Raw Data'!$B$6:$BE$43,'RevPAR Raw Data'!AB$1,FALSE))/100</f>
        <v>0.29042451919506801</v>
      </c>
      <c r="AF93" s="44">
        <f>(VLOOKUP($A92,'RevPAR Raw Data'!$B$6:$BE$43,'RevPAR Raw Data'!AC$1,FALSE))/100</f>
        <v>0.24866219144060298</v>
      </c>
      <c r="AG93" s="46">
        <f>(VLOOKUP($A92,'RevPAR Raw Data'!$B$6:$BE$43,'RevPAR Raw Data'!AE$1,FALSE))/100</f>
        <v>0.118361280063334</v>
      </c>
    </row>
    <row r="94" spans="1:33" x14ac:dyDescent="0.2">
      <c r="A94" s="93"/>
      <c r="B94" s="71"/>
      <c r="C94" s="72"/>
      <c r="D94" s="72"/>
      <c r="E94" s="72"/>
      <c r="F94" s="72"/>
      <c r="G94" s="73"/>
      <c r="H94" s="53"/>
      <c r="I94" s="53"/>
      <c r="J94" s="73"/>
      <c r="K94" s="74"/>
      <c r="M94" s="75"/>
      <c r="N94" s="76"/>
      <c r="O94" s="76"/>
      <c r="P94" s="76"/>
      <c r="Q94" s="76"/>
      <c r="R94" s="77"/>
      <c r="S94" s="76"/>
      <c r="T94" s="76"/>
      <c r="U94" s="77"/>
      <c r="V94" s="78"/>
      <c r="X94" s="75"/>
      <c r="Y94" s="76"/>
      <c r="Z94" s="76"/>
      <c r="AA94" s="76"/>
      <c r="AB94" s="76"/>
      <c r="AC94" s="77"/>
      <c r="AD94" s="76"/>
      <c r="AE94" s="76"/>
      <c r="AF94" s="77"/>
      <c r="AG94" s="78"/>
    </row>
    <row r="95" spans="1:33" x14ac:dyDescent="0.2">
      <c r="A95" s="70" t="s">
        <v>46</v>
      </c>
      <c r="B95" s="71">
        <f>(VLOOKUP($A95,'Occupancy Raw Data'!$B$8:$BE$45,'Occupancy Raw Data'!G$3,FALSE))/100</f>
        <v>0.23402851108764502</v>
      </c>
      <c r="C95" s="72">
        <f>(VLOOKUP($A95,'Occupancy Raw Data'!$B$8:$BE$45,'Occupancy Raw Data'!H$3,FALSE))/100</f>
        <v>0.25277191129883803</v>
      </c>
      <c r="D95" s="72">
        <f>(VLOOKUP($A95,'Occupancy Raw Data'!$B$8:$BE$45,'Occupancy Raw Data'!I$3,FALSE))/100</f>
        <v>0.26623548046462497</v>
      </c>
      <c r="E95" s="72">
        <f>(VLOOKUP($A95,'Occupancy Raw Data'!$B$8:$BE$45,'Occupancy Raw Data'!J$3,FALSE))/100</f>
        <v>0.26874340021119297</v>
      </c>
      <c r="F95" s="72">
        <f>(VLOOKUP($A95,'Occupancy Raw Data'!$B$8:$BE$45,'Occupancy Raw Data'!K$3,FALSE))/100</f>
        <v>0.293030623020063</v>
      </c>
      <c r="G95" s="73">
        <f>(VLOOKUP($A95,'Occupancy Raw Data'!$B$8:$BE$45,'Occupancy Raw Data'!L$3,FALSE))/100</f>
        <v>0.26296198521647302</v>
      </c>
      <c r="H95" s="53">
        <f>(VLOOKUP($A95,'Occupancy Raw Data'!$B$8:$BE$45,'Occupancy Raw Data'!N$3,FALSE))/100</f>
        <v>0.34266103484688398</v>
      </c>
      <c r="I95" s="53">
        <f>(VLOOKUP($A95,'Occupancy Raw Data'!$B$8:$BE$45,'Occupancy Raw Data'!O$3,FALSE))/100</f>
        <v>0.34820485744456098</v>
      </c>
      <c r="J95" s="73">
        <f>(VLOOKUP($A95,'Occupancy Raw Data'!$B$8:$BE$45,'Occupancy Raw Data'!P$3,FALSE))/100</f>
        <v>0.34543294614572295</v>
      </c>
      <c r="K95" s="74">
        <f>(VLOOKUP($A95,'Occupancy Raw Data'!$B$8:$BE$45,'Occupancy Raw Data'!R$3,FALSE))/100</f>
        <v>0.286525116910544</v>
      </c>
      <c r="M95" s="75">
        <f>VLOOKUP($A95,'ADR Raw Data'!$B$6:$BE$43,'ADR Raw Data'!G$1,FALSE)</f>
        <v>111.29204173716801</v>
      </c>
      <c r="N95" s="76">
        <f>VLOOKUP($A95,'ADR Raw Data'!$B$6:$BE$43,'ADR Raw Data'!H$1,FALSE)</f>
        <v>91.950031331592598</v>
      </c>
      <c r="O95" s="76">
        <f>VLOOKUP($A95,'ADR Raw Data'!$B$6:$BE$43,'ADR Raw Data'!I$1,FALSE)</f>
        <v>89.406871591472395</v>
      </c>
      <c r="P95" s="76">
        <f>VLOOKUP($A95,'ADR Raw Data'!$B$6:$BE$43,'ADR Raw Data'!J$1,FALSE)</f>
        <v>91.018310412573598</v>
      </c>
      <c r="Q95" s="76">
        <f>VLOOKUP($A95,'ADR Raw Data'!$B$6:$BE$43,'ADR Raw Data'!K$1,FALSE)</f>
        <v>98.549256756756705</v>
      </c>
      <c r="R95" s="77">
        <f>VLOOKUP($A95,'ADR Raw Data'!$B$6:$BE$43,'ADR Raw Data'!L$1,FALSE)</f>
        <v>96.158155807649806</v>
      </c>
      <c r="S95" s="76">
        <f>VLOOKUP($A95,'ADR Raw Data'!$B$6:$BE$43,'ADR Raw Data'!N$1,FALSE)</f>
        <v>121.00362865947601</v>
      </c>
      <c r="T95" s="76">
        <f>VLOOKUP($A95,'ADR Raw Data'!$B$6:$BE$43,'ADR Raw Data'!O$1,FALSE)</f>
        <v>141.15340788476101</v>
      </c>
      <c r="U95" s="77">
        <f>VLOOKUP($A95,'ADR Raw Data'!$B$6:$BE$43,'ADR Raw Data'!P$1,FALSE)</f>
        <v>131.159363775315</v>
      </c>
      <c r="V95" s="78">
        <f>VLOOKUP($A95,'ADR Raw Data'!$B$6:$BE$43,'ADR Raw Data'!R$1,FALSE)</f>
        <v>108.214511352418</v>
      </c>
      <c r="X95" s="75">
        <f>VLOOKUP($A95,'RevPAR Raw Data'!$B$6:$BE$43,'RevPAR Raw Data'!G$1,FALSE)</f>
        <v>26.045510823653601</v>
      </c>
      <c r="Y95" s="76">
        <f>VLOOKUP($A95,'RevPAR Raw Data'!$B$6:$BE$43,'RevPAR Raw Data'!H$1,FALSE)</f>
        <v>23.242385163674701</v>
      </c>
      <c r="Z95" s="76">
        <f>VLOOKUP($A95,'RevPAR Raw Data'!$B$6:$BE$43,'RevPAR Raw Data'!I$1,FALSE)</f>
        <v>23.8032814149947</v>
      </c>
      <c r="AA95" s="76">
        <f>VLOOKUP($A95,'RevPAR Raw Data'!$B$6:$BE$43,'RevPAR Raw Data'!J$1,FALSE)</f>
        <v>24.460570221752899</v>
      </c>
      <c r="AB95" s="76">
        <f>VLOOKUP($A95,'RevPAR Raw Data'!$B$6:$BE$43,'RevPAR Raw Data'!K$1,FALSE)</f>
        <v>28.8779501055966</v>
      </c>
      <c r="AC95" s="77">
        <f>VLOOKUP($A95,'RevPAR Raw Data'!$B$6:$BE$43,'RevPAR Raw Data'!L$1,FALSE)</f>
        <v>25.2859395459345</v>
      </c>
      <c r="AD95" s="76">
        <f>VLOOKUP($A95,'RevPAR Raw Data'!$B$6:$BE$43,'RevPAR Raw Data'!N$1,FALSE)</f>
        <v>41.463228616684198</v>
      </c>
      <c r="AE95" s="76">
        <f>VLOOKUP($A95,'RevPAR Raw Data'!$B$6:$BE$43,'RevPAR Raw Data'!O$1,FALSE)</f>
        <v>49.150302270327302</v>
      </c>
      <c r="AF95" s="77">
        <f>VLOOKUP($A95,'RevPAR Raw Data'!$B$6:$BE$43,'RevPAR Raw Data'!P$1,FALSE)</f>
        <v>45.306765443505803</v>
      </c>
      <c r="AG95" s="78">
        <f>VLOOKUP($A95,'RevPAR Raw Data'!$B$6:$BE$43,'RevPAR Raw Data'!R$1,FALSE)</f>
        <v>31.006175516669099</v>
      </c>
    </row>
    <row r="96" spans="1:33" x14ac:dyDescent="0.2">
      <c r="A96" s="55" t="s">
        <v>14</v>
      </c>
      <c r="B96" s="43">
        <f>(VLOOKUP($A95,'Occupancy Raw Data'!$B$8:$BE$51,'Occupancy Raw Data'!T$3,FALSE))/100</f>
        <v>-8.5886159844948996E-3</v>
      </c>
      <c r="C96" s="44">
        <f>(VLOOKUP($A95,'Occupancy Raw Data'!$B$8:$BE$51,'Occupancy Raw Data'!U$3,FALSE))/100</f>
        <v>3.4295979128877697E-2</v>
      </c>
      <c r="D96" s="44">
        <f>(VLOOKUP($A95,'Occupancy Raw Data'!$B$8:$BE$51,'Occupancy Raw Data'!V$3,FALSE))/100</f>
        <v>5.8832489619383602E-2</v>
      </c>
      <c r="E96" s="44">
        <f>(VLOOKUP($A95,'Occupancy Raw Data'!$B$8:$BE$51,'Occupancy Raw Data'!W$3,FALSE))/100</f>
        <v>-1.36801043543077E-2</v>
      </c>
      <c r="F96" s="44">
        <f>(VLOOKUP($A95,'Occupancy Raw Data'!$B$8:$BE$51,'Occupancy Raw Data'!X$3,FALSE))/100</f>
        <v>-6.0301879550380695E-2</v>
      </c>
      <c r="G96" s="44">
        <f>(VLOOKUP($A95,'Occupancy Raw Data'!$B$8:$BE$51,'Occupancy Raw Data'!Y$3,FALSE))/100</f>
        <v>-1.0518642458482701E-3</v>
      </c>
      <c r="H96" s="45">
        <f>(VLOOKUP($A95,'Occupancy Raw Data'!$B$8:$BE$51,'Occupancy Raw Data'!AA$3,FALSE))/100</f>
        <v>-8.541635497232869E-2</v>
      </c>
      <c r="I96" s="45">
        <f>(VLOOKUP($A95,'Occupancy Raw Data'!$B$8:$BE$51,'Occupancy Raw Data'!AB$3,FALSE))/100</f>
        <v>-2.3849862253724902E-2</v>
      </c>
      <c r="J96" s="44">
        <f>(VLOOKUP($A95,'Occupancy Raw Data'!$B$8:$BE$51,'Occupancy Raw Data'!AC$3,FALSE))/100</f>
        <v>-5.5388658137974597E-2</v>
      </c>
      <c r="K96" s="46">
        <f>(VLOOKUP($A95,'Occupancy Raw Data'!$B$8:$BE$51,'Occupancy Raw Data'!AE$3,FALSE))/100</f>
        <v>-2.0460535569079997E-2</v>
      </c>
      <c r="M96" s="43">
        <f>(VLOOKUP($A95,'ADR Raw Data'!$B$6:$BE$49,'ADR Raw Data'!T$1,FALSE))/100</f>
        <v>0.23559075327767701</v>
      </c>
      <c r="N96" s="44">
        <f>(VLOOKUP($A95,'ADR Raw Data'!$B$6:$BE$49,'ADR Raw Data'!U$1,FALSE))/100</f>
        <v>3.8070821230224101E-2</v>
      </c>
      <c r="O96" s="44">
        <f>(VLOOKUP($A95,'ADR Raw Data'!$B$6:$BE$49,'ADR Raw Data'!V$1,FALSE))/100</f>
        <v>2.14897533758207E-3</v>
      </c>
      <c r="P96" s="44">
        <f>(VLOOKUP($A95,'ADR Raw Data'!$B$6:$BE$49,'ADR Raw Data'!W$1,FALSE))/100</f>
        <v>2.10771791552163E-2</v>
      </c>
      <c r="Q96" s="44">
        <f>(VLOOKUP($A95,'ADR Raw Data'!$B$6:$BE$49,'ADR Raw Data'!X$1,FALSE))/100</f>
        <v>8.4069523370451801E-2</v>
      </c>
      <c r="R96" s="44">
        <f>(VLOOKUP($A95,'ADR Raw Data'!$B$6:$BE$49,'ADR Raw Data'!Y$1,FALSE))/100</f>
        <v>7.2767602620877198E-2</v>
      </c>
      <c r="S96" s="45">
        <f>(VLOOKUP($A95,'ADR Raw Data'!$B$6:$BE$49,'ADR Raw Data'!AA$1,FALSE))/100</f>
        <v>3.8058730676957205E-2</v>
      </c>
      <c r="T96" s="45">
        <f>(VLOOKUP($A95,'ADR Raw Data'!$B$6:$BE$49,'ADR Raw Data'!AB$1,FALSE))/100</f>
        <v>3.1607986632494096E-2</v>
      </c>
      <c r="U96" s="44">
        <f>(VLOOKUP($A95,'ADR Raw Data'!$B$6:$BE$49,'ADR Raw Data'!AC$1,FALSE))/100</f>
        <v>3.7249191462979996E-2</v>
      </c>
      <c r="V96" s="46">
        <f>(VLOOKUP($A95,'ADR Raw Data'!$B$6:$BE$49,'ADR Raw Data'!AE$1,FALSE))/100</f>
        <v>5.2822635106555105E-2</v>
      </c>
      <c r="X96" s="43">
        <f>(VLOOKUP($A95,'RevPAR Raw Data'!$B$6:$BE$43,'RevPAR Raw Data'!T$1,FALSE))/100</f>
        <v>0.22497873878378299</v>
      </c>
      <c r="Y96" s="44">
        <f>(VLOOKUP($A95,'RevPAR Raw Data'!$B$6:$BE$43,'RevPAR Raw Data'!U$1,FALSE))/100</f>
        <v>7.3672476449432797E-2</v>
      </c>
      <c r="Z96" s="44">
        <f>(VLOOKUP($A95,'RevPAR Raw Data'!$B$6:$BE$43,'RevPAR Raw Data'!V$1,FALSE))/100</f>
        <v>6.1107894526206304E-2</v>
      </c>
      <c r="AA96" s="44">
        <f>(VLOOKUP($A95,'RevPAR Raw Data'!$B$6:$BE$43,'RevPAR Raw Data'!W$1,FALSE))/100</f>
        <v>7.1087367905707903E-3</v>
      </c>
      <c r="AB96" s="44">
        <f>(VLOOKUP($A95,'RevPAR Raw Data'!$B$6:$BE$43,'RevPAR Raw Data'!X$1,FALSE))/100</f>
        <v>1.8698093547928202E-2</v>
      </c>
      <c r="AC96" s="44">
        <f>(VLOOKUP($A95,'RevPAR Raw Data'!$B$6:$BE$43,'RevPAR Raw Data'!Y$1,FALSE))/100</f>
        <v>7.1639196735575894E-2</v>
      </c>
      <c r="AD96" s="45">
        <f>(VLOOKUP($A95,'RevPAR Raw Data'!$B$6:$BE$43,'RevPAR Raw Data'!AA$1,FALSE))/100</f>
        <v>-5.0608462344670799E-2</v>
      </c>
      <c r="AE96" s="45">
        <f>(VLOOKUP($A95,'RevPAR Raw Data'!$B$6:$BE$43,'RevPAR Raw Data'!AB$1,FALSE))/100</f>
        <v>7.0042782514667104E-3</v>
      </c>
      <c r="AF96" s="44">
        <f>(VLOOKUP($A95,'RevPAR Raw Data'!$B$6:$BE$43,'RevPAR Raw Data'!AC$1,FALSE))/100</f>
        <v>-2.0202649406853502E-2</v>
      </c>
      <c r="AG96" s="46">
        <f>(VLOOKUP($A95,'RevPAR Raw Data'!$B$6:$BE$43,'RevPAR Raw Data'!AE$1,FALSE))/100</f>
        <v>3.1281320133024801E-2</v>
      </c>
    </row>
    <row r="97" spans="1:33" x14ac:dyDescent="0.2">
      <c r="A97" s="83"/>
      <c r="B97" s="84"/>
      <c r="C97" s="85"/>
      <c r="D97" s="85"/>
      <c r="E97" s="85"/>
      <c r="F97" s="85"/>
      <c r="G97" s="86"/>
      <c r="H97" s="85"/>
      <c r="I97" s="85"/>
      <c r="J97" s="86"/>
      <c r="K97" s="87"/>
      <c r="M97" s="84"/>
      <c r="N97" s="85"/>
      <c r="O97" s="85"/>
      <c r="P97" s="85"/>
      <c r="Q97" s="85"/>
      <c r="R97" s="86"/>
      <c r="S97" s="85"/>
      <c r="T97" s="85"/>
      <c r="U97" s="86"/>
      <c r="V97" s="87"/>
      <c r="X97" s="84"/>
      <c r="Y97" s="85"/>
      <c r="Z97" s="85"/>
      <c r="AA97" s="85"/>
      <c r="AB97" s="85"/>
      <c r="AC97" s="86"/>
      <c r="AD97" s="85"/>
      <c r="AE97" s="85"/>
      <c r="AF97" s="86"/>
      <c r="AG97" s="87"/>
    </row>
    <row r="98" spans="1:33" x14ac:dyDescent="0.2">
      <c r="A98" s="88" t="s">
        <v>47</v>
      </c>
      <c r="B98" s="71">
        <f>(VLOOKUP($A98,'Occupancy Raw Data'!$B$8:$BE$45,'Occupancy Raw Data'!G$3,FALSE))/100</f>
        <v>0.30989425473159499</v>
      </c>
      <c r="C98" s="72">
        <f>(VLOOKUP($A98,'Occupancy Raw Data'!$B$8:$BE$45,'Occupancy Raw Data'!H$3,FALSE))/100</f>
        <v>0.414606766799128</v>
      </c>
      <c r="D98" s="72">
        <f>(VLOOKUP($A98,'Occupancy Raw Data'!$B$8:$BE$45,'Occupancy Raw Data'!I$3,FALSE))/100</f>
        <v>0.44011135807458202</v>
      </c>
      <c r="E98" s="72">
        <f>(VLOOKUP($A98,'Occupancy Raw Data'!$B$8:$BE$45,'Occupancy Raw Data'!J$3,FALSE))/100</f>
        <v>0.44781212815158999</v>
      </c>
      <c r="F98" s="72">
        <f>(VLOOKUP($A98,'Occupancy Raw Data'!$B$8:$BE$45,'Occupancy Raw Data'!K$3,FALSE))/100</f>
        <v>0.40670393569969199</v>
      </c>
      <c r="G98" s="73">
        <f>(VLOOKUP($A98,'Occupancy Raw Data'!$B$8:$BE$45,'Occupancy Raw Data'!L$3,FALSE))/100</f>
        <v>0.40382568869131802</v>
      </c>
      <c r="H98" s="53">
        <f>(VLOOKUP($A98,'Occupancy Raw Data'!$B$8:$BE$45,'Occupancy Raw Data'!N$3,FALSE))/100</f>
        <v>0.40879189959812301</v>
      </c>
      <c r="I98" s="53">
        <f>(VLOOKUP($A98,'Occupancy Raw Data'!$B$8:$BE$45,'Occupancy Raw Data'!O$3,FALSE))/100</f>
        <v>0.41927662153970402</v>
      </c>
      <c r="J98" s="73">
        <f>(VLOOKUP($A98,'Occupancy Raw Data'!$B$8:$BE$45,'Occupancy Raw Data'!P$3,FALSE))/100</f>
        <v>0.41403426056891396</v>
      </c>
      <c r="K98" s="74">
        <f>(VLOOKUP($A98,'Occupancy Raw Data'!$B$8:$BE$45,'Occupancy Raw Data'!R$3,FALSE))/100</f>
        <v>0.40674242351348799</v>
      </c>
      <c r="M98" s="75">
        <f>VLOOKUP($A98,'ADR Raw Data'!$B$6:$BE$43,'ADR Raw Data'!G$1,FALSE)</f>
        <v>90.285645874085304</v>
      </c>
      <c r="N98" s="76">
        <f>VLOOKUP($A98,'ADR Raw Data'!$B$6:$BE$43,'ADR Raw Data'!H$1,FALSE)</f>
        <v>94.348807602750796</v>
      </c>
      <c r="O98" s="76">
        <f>VLOOKUP($A98,'ADR Raw Data'!$B$6:$BE$43,'ADR Raw Data'!I$1,FALSE)</f>
        <v>96.562987297862506</v>
      </c>
      <c r="P98" s="76">
        <f>VLOOKUP($A98,'ADR Raw Data'!$B$6:$BE$43,'ADR Raw Data'!J$1,FALSE)</f>
        <v>96.529001303519493</v>
      </c>
      <c r="Q98" s="76">
        <f>VLOOKUP($A98,'ADR Raw Data'!$B$6:$BE$43,'ADR Raw Data'!K$1,FALSE)</f>
        <v>95.696844603919402</v>
      </c>
      <c r="R98" s="77">
        <f>VLOOKUP($A98,'ADR Raw Data'!$B$6:$BE$43,'ADR Raw Data'!L$1,FALSE)</f>
        <v>94.962886561255999</v>
      </c>
      <c r="S98" s="76">
        <f>VLOOKUP($A98,'ADR Raw Data'!$B$6:$BE$43,'ADR Raw Data'!N$1,FALSE)</f>
        <v>107.272698264499</v>
      </c>
      <c r="T98" s="76">
        <f>VLOOKUP($A98,'ADR Raw Data'!$B$6:$BE$43,'ADR Raw Data'!O$1,FALSE)</f>
        <v>105.211169477911</v>
      </c>
      <c r="U98" s="77">
        <f>VLOOKUP($A98,'ADR Raw Data'!$B$6:$BE$43,'ADR Raw Data'!P$1,FALSE)</f>
        <v>106.228882683078</v>
      </c>
      <c r="V98" s="78">
        <f>VLOOKUP($A98,'ADR Raw Data'!$B$6:$BE$43,'ADR Raw Data'!R$1,FALSE)</f>
        <v>98.239448338944996</v>
      </c>
      <c r="X98" s="75">
        <f>VLOOKUP($A98,'RevPAR Raw Data'!$B$6:$BE$43,'RevPAR Raw Data'!G$1,FALSE)</f>
        <v>27.979002941110402</v>
      </c>
      <c r="Y98" s="76">
        <f>VLOOKUP($A98,'RevPAR Raw Data'!$B$6:$BE$43,'RevPAR Raw Data'!H$1,FALSE)</f>
        <v>39.1176540715296</v>
      </c>
      <c r="Z98" s="76">
        <f>VLOOKUP($A98,'RevPAR Raw Data'!$B$6:$BE$43,'RevPAR Raw Data'!I$1,FALSE)</f>
        <v>42.498467479401</v>
      </c>
      <c r="AA98" s="76">
        <f>VLOOKUP($A98,'RevPAR Raw Data'!$B$6:$BE$43,'RevPAR Raw Data'!J$1,FALSE)</f>
        <v>43.226857502076697</v>
      </c>
      <c r="AB98" s="76">
        <f>VLOOKUP($A98,'RevPAR Raw Data'!$B$6:$BE$43,'RevPAR Raw Data'!K$1,FALSE)</f>
        <v>38.920283334455803</v>
      </c>
      <c r="AC98" s="77">
        <f>VLOOKUP($A98,'RevPAR Raw Data'!$B$6:$BE$43,'RevPAR Raw Data'!L$1,FALSE)</f>
        <v>38.3484530657147</v>
      </c>
      <c r="AD98" s="76">
        <f>VLOOKUP($A98,'RevPAR Raw Data'!$B$6:$BE$43,'RevPAR Raw Data'!N$1,FALSE)</f>
        <v>43.852210098560803</v>
      </c>
      <c r="AE98" s="76">
        <f>VLOOKUP($A98,'RevPAR Raw Data'!$B$6:$BE$43,'RevPAR Raw Data'!O$1,FALSE)</f>
        <v>44.112583686940098</v>
      </c>
      <c r="AF98" s="77">
        <f>VLOOKUP($A98,'RevPAR Raw Data'!$B$6:$BE$43,'RevPAR Raw Data'!P$1,FALSE)</f>
        <v>43.982396892750401</v>
      </c>
      <c r="AG98" s="78">
        <f>VLOOKUP($A98,'RevPAR Raw Data'!$B$6:$BE$43,'RevPAR Raw Data'!R$1,FALSE)</f>
        <v>39.958151302010599</v>
      </c>
    </row>
    <row r="99" spans="1:33" x14ac:dyDescent="0.2">
      <c r="A99" s="55" t="s">
        <v>14</v>
      </c>
      <c r="B99" s="43">
        <f>(VLOOKUP($A98,'Occupancy Raw Data'!$B$8:$BE$51,'Occupancy Raw Data'!T$3,FALSE))/100</f>
        <v>-0.26079930723269301</v>
      </c>
      <c r="C99" s="44">
        <f>(VLOOKUP($A98,'Occupancy Raw Data'!$B$8:$BE$51,'Occupancy Raw Data'!U$3,FALSE))/100</f>
        <v>-9.4277851267422011E-2</v>
      </c>
      <c r="D99" s="44">
        <f>(VLOOKUP($A98,'Occupancy Raw Data'!$B$8:$BE$51,'Occupancy Raw Data'!V$3,FALSE))/100</f>
        <v>-5.8138595252770597E-2</v>
      </c>
      <c r="E99" s="44">
        <f>(VLOOKUP($A98,'Occupancy Raw Data'!$B$8:$BE$51,'Occupancy Raw Data'!W$3,FALSE))/100</f>
        <v>-6.1408286157738801E-2</v>
      </c>
      <c r="F99" s="44">
        <f>(VLOOKUP($A98,'Occupancy Raw Data'!$B$8:$BE$51,'Occupancy Raw Data'!X$3,FALSE))/100</f>
        <v>-4.2990760334327804E-2</v>
      </c>
      <c r="G99" s="44">
        <f>(VLOOKUP($A98,'Occupancy Raw Data'!$B$8:$BE$51,'Occupancy Raw Data'!Y$3,FALSE))/100</f>
        <v>-0.10115361745826201</v>
      </c>
      <c r="H99" s="45">
        <f>(VLOOKUP($A98,'Occupancy Raw Data'!$B$8:$BE$51,'Occupancy Raw Data'!AA$3,FALSE))/100</f>
        <v>-3.0409992217259402E-2</v>
      </c>
      <c r="I99" s="45">
        <f>(VLOOKUP($A98,'Occupancy Raw Data'!$B$8:$BE$51,'Occupancy Raw Data'!AB$3,FALSE))/100</f>
        <v>7.3556826522793606E-2</v>
      </c>
      <c r="J99" s="44">
        <f>(VLOOKUP($A98,'Occupancy Raw Data'!$B$8:$BE$51,'Occupancy Raw Data'!AC$3,FALSE))/100</f>
        <v>1.9585123689192799E-2</v>
      </c>
      <c r="K99" s="46">
        <f>(VLOOKUP($A98,'Occupancy Raw Data'!$B$8:$BE$51,'Occupancy Raw Data'!AE$3,FALSE))/100</f>
        <v>-6.9092516004714402E-2</v>
      </c>
      <c r="M99" s="43">
        <f>(VLOOKUP($A98,'ADR Raw Data'!$B$6:$BE$49,'ADR Raw Data'!T$1,FALSE))/100</f>
        <v>-3.20911654590414E-2</v>
      </c>
      <c r="N99" s="44">
        <f>(VLOOKUP($A98,'ADR Raw Data'!$B$6:$BE$49,'ADR Raw Data'!U$1,FALSE))/100</f>
        <v>-2.1845807500087799E-2</v>
      </c>
      <c r="O99" s="44">
        <f>(VLOOKUP($A98,'ADR Raw Data'!$B$6:$BE$49,'ADR Raw Data'!V$1,FALSE))/100</f>
        <v>-1.7182600287646701E-2</v>
      </c>
      <c r="P99" s="44">
        <f>(VLOOKUP($A98,'ADR Raw Data'!$B$6:$BE$49,'ADR Raw Data'!W$1,FALSE))/100</f>
        <v>-1.81253193603962E-2</v>
      </c>
      <c r="Q99" s="44">
        <f>(VLOOKUP($A98,'ADR Raw Data'!$B$6:$BE$49,'ADR Raw Data'!X$1,FALSE))/100</f>
        <v>-2.7470373204700704E-2</v>
      </c>
      <c r="R99" s="44">
        <f>(VLOOKUP($A98,'ADR Raw Data'!$B$6:$BE$49,'ADR Raw Data'!Y$1,FALSE))/100</f>
        <v>-2.0983590338443599E-2</v>
      </c>
      <c r="S99" s="45">
        <f>(VLOOKUP($A98,'ADR Raw Data'!$B$6:$BE$49,'ADR Raw Data'!AA$1,FALSE))/100</f>
        <v>2.2692657354812101E-2</v>
      </c>
      <c r="T99" s="45">
        <f>(VLOOKUP($A98,'ADR Raw Data'!$B$6:$BE$49,'ADR Raw Data'!AB$1,FALSE))/100</f>
        <v>1.7320289084451401E-3</v>
      </c>
      <c r="U99" s="44">
        <f>(VLOOKUP($A98,'ADR Raw Data'!$B$6:$BE$49,'ADR Raw Data'!AC$1,FALSE))/100</f>
        <v>1.21064033509943E-2</v>
      </c>
      <c r="V99" s="46">
        <f>(VLOOKUP($A98,'ADR Raw Data'!$B$6:$BE$49,'ADR Raw Data'!AE$1,FALSE))/100</f>
        <v>-8.8032381084805905E-3</v>
      </c>
      <c r="X99" s="43">
        <f>(VLOOKUP($A98,'RevPAR Raw Data'!$B$6:$BE$43,'RevPAR Raw Data'!T$1,FALSE))/100</f>
        <v>-0.28452111897172699</v>
      </c>
      <c r="Y99" s="44">
        <f>(VLOOKUP($A98,'RevPAR Raw Data'!$B$6:$BE$43,'RevPAR Raw Data'!U$1,FALSE))/100</f>
        <v>-0.114064082977199</v>
      </c>
      <c r="Z99" s="44">
        <f>(VLOOKUP($A98,'RevPAR Raw Data'!$B$6:$BE$43,'RevPAR Raw Data'!V$1,FALSE))/100</f>
        <v>-7.43222232969038E-2</v>
      </c>
      <c r="AA99" s="44">
        <f>(VLOOKUP($A98,'RevPAR Raw Data'!$B$6:$BE$43,'RevPAR Raw Data'!W$1,FALSE))/100</f>
        <v>-7.8420560720151397E-2</v>
      </c>
      <c r="AB99" s="44">
        <f>(VLOOKUP($A98,'RevPAR Raw Data'!$B$6:$BE$43,'RevPAR Raw Data'!X$1,FALSE))/100</f>
        <v>-6.9280161308290691E-2</v>
      </c>
      <c r="AC99" s="44">
        <f>(VLOOKUP($A98,'RevPAR Raw Data'!$B$6:$BE$43,'RevPAR Raw Data'!Y$1,FALSE))/100</f>
        <v>-0.12001464172671</v>
      </c>
      <c r="AD99" s="45">
        <f>(VLOOKUP($A98,'RevPAR Raw Data'!$B$6:$BE$43,'RevPAR Raw Data'!AA$1,FALSE))/100</f>
        <v>-8.4074183959960396E-3</v>
      </c>
      <c r="AE99" s="45">
        <f>(VLOOKUP($A98,'RevPAR Raw Data'!$B$6:$BE$43,'RevPAR Raw Data'!AB$1,FALSE))/100</f>
        <v>7.5416257981189699E-2</v>
      </c>
      <c r="AF99" s="44">
        <f>(VLOOKUP($A98,'RevPAR Raw Data'!$B$6:$BE$43,'RevPAR Raw Data'!AC$1,FALSE))/100</f>
        <v>3.1928632447247696E-2</v>
      </c>
      <c r="AG99" s="46">
        <f>(VLOOKUP($A98,'RevPAR Raw Data'!$B$6:$BE$43,'RevPAR Raw Data'!AE$1,FALSE))/100</f>
        <v>-7.7287516243291499E-2</v>
      </c>
    </row>
    <row r="100" spans="1:33" x14ac:dyDescent="0.2">
      <c r="A100" s="88"/>
      <c r="B100" s="71"/>
      <c r="C100" s="72"/>
      <c r="D100" s="72"/>
      <c r="E100" s="72"/>
      <c r="F100" s="72"/>
      <c r="G100" s="73"/>
      <c r="H100" s="53"/>
      <c r="I100" s="53"/>
      <c r="J100" s="73"/>
      <c r="K100" s="74"/>
      <c r="M100" s="75"/>
      <c r="N100" s="76"/>
      <c r="O100" s="76"/>
      <c r="P100" s="76"/>
      <c r="Q100" s="76"/>
      <c r="R100" s="77"/>
      <c r="S100" s="76"/>
      <c r="T100" s="76"/>
      <c r="U100" s="77"/>
      <c r="V100" s="78"/>
      <c r="X100" s="75"/>
      <c r="Y100" s="76"/>
      <c r="Z100" s="76"/>
      <c r="AA100" s="76"/>
      <c r="AB100" s="76"/>
      <c r="AC100" s="77"/>
      <c r="AD100" s="76"/>
      <c r="AE100" s="76"/>
      <c r="AF100" s="77"/>
      <c r="AG100" s="78"/>
    </row>
    <row r="101" spans="1:33" x14ac:dyDescent="0.2">
      <c r="A101" s="70" t="s">
        <v>49</v>
      </c>
      <c r="B101" s="71">
        <f>(VLOOKUP($A101,'Occupancy Raw Data'!$B$8:$BE$45,'Occupancy Raw Data'!G$3,FALSE))/100</f>
        <v>0.28181529673119599</v>
      </c>
      <c r="C101" s="72">
        <f>(VLOOKUP($A101,'Occupancy Raw Data'!$B$8:$BE$45,'Occupancy Raw Data'!H$3,FALSE))/100</f>
        <v>0.38739024648259801</v>
      </c>
      <c r="D101" s="72">
        <f>(VLOOKUP($A101,'Occupancy Raw Data'!$B$8:$BE$45,'Occupancy Raw Data'!I$3,FALSE))/100</f>
        <v>0.40801861842801201</v>
      </c>
      <c r="E101" s="72">
        <f>(VLOOKUP($A101,'Occupancy Raw Data'!$B$8:$BE$45,'Occupancy Raw Data'!J$3,FALSE))/100</f>
        <v>0.41320215804506505</v>
      </c>
      <c r="F101" s="72">
        <f>(VLOOKUP($A101,'Occupancy Raw Data'!$B$8:$BE$45,'Occupancy Raw Data'!K$3,FALSE))/100</f>
        <v>0.38305299904792101</v>
      </c>
      <c r="G101" s="73">
        <f>(VLOOKUP($A101,'Occupancy Raw Data'!$B$8:$BE$45,'Occupancy Raw Data'!L$3,FALSE))/100</f>
        <v>0.37469586374695801</v>
      </c>
      <c r="H101" s="53">
        <f>(VLOOKUP($A101,'Occupancy Raw Data'!$B$8:$BE$45,'Occupancy Raw Data'!N$3,FALSE))/100</f>
        <v>0.33957473817835598</v>
      </c>
      <c r="I101" s="53">
        <f>(VLOOKUP($A101,'Occupancy Raw Data'!$B$8:$BE$45,'Occupancy Raw Data'!O$3,FALSE))/100</f>
        <v>0.35438485136993497</v>
      </c>
      <c r="J101" s="73">
        <f>(VLOOKUP($A101,'Occupancy Raw Data'!$B$8:$BE$45,'Occupancy Raw Data'!P$3,FALSE))/100</f>
        <v>0.34697979477414498</v>
      </c>
      <c r="K101" s="74">
        <f>(VLOOKUP($A101,'Occupancy Raw Data'!$B$8:$BE$45,'Occupancy Raw Data'!R$3,FALSE))/100</f>
        <v>0.36677698689758303</v>
      </c>
      <c r="M101" s="75">
        <f>VLOOKUP($A101,'ADR Raw Data'!$B$6:$BE$43,'ADR Raw Data'!G$1,FALSE)</f>
        <v>87.278021771771705</v>
      </c>
      <c r="N101" s="76">
        <f>VLOOKUP($A101,'ADR Raw Data'!$B$6:$BE$43,'ADR Raw Data'!H$1,FALSE)</f>
        <v>90.389369197159994</v>
      </c>
      <c r="O101" s="76">
        <f>VLOOKUP($A101,'ADR Raw Data'!$B$6:$BE$43,'ADR Raw Data'!I$1,FALSE)</f>
        <v>89.476134301270406</v>
      </c>
      <c r="P101" s="76">
        <f>VLOOKUP($A101,'ADR Raw Data'!$B$6:$BE$43,'ADR Raw Data'!J$1,FALSE)</f>
        <v>92.176794674859096</v>
      </c>
      <c r="Q101" s="76">
        <f>VLOOKUP($A101,'ADR Raw Data'!$B$6:$BE$43,'ADR Raw Data'!K$1,FALSE)</f>
        <v>91.712825186412502</v>
      </c>
      <c r="R101" s="77">
        <f>VLOOKUP($A101,'ADR Raw Data'!$B$6:$BE$43,'ADR Raw Data'!L$1,FALSE)</f>
        <v>90.387276679841804</v>
      </c>
      <c r="S101" s="76">
        <f>VLOOKUP($A101,'ADR Raw Data'!$B$6:$BE$43,'ADR Raw Data'!N$1,FALSE)</f>
        <v>104.681501557632</v>
      </c>
      <c r="T101" s="76">
        <f>VLOOKUP($A101,'ADR Raw Data'!$B$6:$BE$43,'ADR Raw Data'!O$1,FALSE)</f>
        <v>105.061644776119</v>
      </c>
      <c r="U101" s="77">
        <f>VLOOKUP($A101,'ADR Raw Data'!$B$6:$BE$43,'ADR Raw Data'!P$1,FALSE)</f>
        <v>104.87562957317</v>
      </c>
      <c r="V101" s="78">
        <f>VLOOKUP($A101,'ADR Raw Data'!$B$6:$BE$43,'ADR Raw Data'!R$1,FALSE)</f>
        <v>94.303370416151594</v>
      </c>
      <c r="X101" s="75">
        <f>VLOOKUP($A101,'RevPAR Raw Data'!$B$6:$BE$43,'RevPAR Raw Data'!G$1,FALSE)</f>
        <v>24.5962816037236</v>
      </c>
      <c r="Y101" s="76">
        <f>VLOOKUP($A101,'RevPAR Raw Data'!$B$6:$BE$43,'RevPAR Raw Data'!H$1,FALSE)</f>
        <v>35.0159600126943</v>
      </c>
      <c r="Z101" s="76">
        <f>VLOOKUP($A101,'RevPAR Raw Data'!$B$6:$BE$43,'RevPAR Raw Data'!I$1,FALSE)</f>
        <v>36.5079286998836</v>
      </c>
      <c r="AA101" s="76">
        <f>VLOOKUP($A101,'RevPAR Raw Data'!$B$6:$BE$43,'RevPAR Raw Data'!J$1,FALSE)</f>
        <v>38.087650481328602</v>
      </c>
      <c r="AB101" s="76">
        <f>VLOOKUP($A101,'RevPAR Raw Data'!$B$6:$BE$43,'RevPAR Raw Data'!K$1,FALSE)</f>
        <v>35.130872738812997</v>
      </c>
      <c r="AC101" s="77">
        <f>VLOOKUP($A101,'RevPAR Raw Data'!$B$6:$BE$43,'RevPAR Raw Data'!L$1,FALSE)</f>
        <v>33.867738707288602</v>
      </c>
      <c r="AD101" s="76">
        <f>VLOOKUP($A101,'RevPAR Raw Data'!$B$6:$BE$43,'RevPAR Raw Data'!N$1,FALSE)</f>
        <v>35.547193483550103</v>
      </c>
      <c r="AE101" s="76">
        <f>VLOOKUP($A101,'RevPAR Raw Data'!$B$6:$BE$43,'RevPAR Raw Data'!O$1,FALSE)</f>
        <v>37.232255368666003</v>
      </c>
      <c r="AF101" s="77">
        <f>VLOOKUP($A101,'RevPAR Raw Data'!$B$6:$BE$43,'RevPAR Raw Data'!P$1,FALSE)</f>
        <v>36.389724426108103</v>
      </c>
      <c r="AG101" s="78">
        <f>VLOOKUP($A101,'RevPAR Raw Data'!$B$6:$BE$43,'RevPAR Raw Data'!R$1,FALSE)</f>
        <v>34.5883060555228</v>
      </c>
    </row>
    <row r="102" spans="1:33" x14ac:dyDescent="0.2">
      <c r="A102" s="55" t="s">
        <v>14</v>
      </c>
      <c r="B102" s="43">
        <f>(VLOOKUP($A101,'Occupancy Raw Data'!$B$8:$BE$51,'Occupancy Raw Data'!T$3,FALSE))/100</f>
        <v>-0.25428541203850602</v>
      </c>
      <c r="C102" s="44">
        <f>(VLOOKUP($A101,'Occupancy Raw Data'!$B$8:$BE$51,'Occupancy Raw Data'!U$3,FALSE))/100</f>
        <v>-4.4464140861411199E-2</v>
      </c>
      <c r="D102" s="44">
        <f>(VLOOKUP($A101,'Occupancy Raw Data'!$B$8:$BE$51,'Occupancy Raw Data'!V$3,FALSE))/100</f>
        <v>-2.9031886298964502E-2</v>
      </c>
      <c r="E102" s="44">
        <f>(VLOOKUP($A101,'Occupancy Raw Data'!$B$8:$BE$51,'Occupancy Raw Data'!W$3,FALSE))/100</f>
        <v>-1.3739975560689099E-2</v>
      </c>
      <c r="F102" s="44">
        <f>(VLOOKUP($A101,'Occupancy Raw Data'!$B$8:$BE$51,'Occupancy Raw Data'!X$3,FALSE))/100</f>
        <v>-3.5176396369513897E-2</v>
      </c>
      <c r="G102" s="44">
        <f>(VLOOKUP($A101,'Occupancy Raw Data'!$B$8:$BE$51,'Occupancy Raw Data'!Y$3,FALSE))/100</f>
        <v>-7.2317081283520102E-2</v>
      </c>
      <c r="H102" s="45">
        <f>(VLOOKUP($A101,'Occupancy Raw Data'!$B$8:$BE$51,'Occupancy Raw Data'!AA$3,FALSE))/100</f>
        <v>-0.16023131986318201</v>
      </c>
      <c r="I102" s="45">
        <f>(VLOOKUP($A101,'Occupancy Raw Data'!$B$8:$BE$51,'Occupancy Raw Data'!AB$3,FALSE))/100</f>
        <v>-2.1203220020294199E-2</v>
      </c>
      <c r="J102" s="44">
        <f>(VLOOKUP($A101,'Occupancy Raw Data'!$B$8:$BE$51,'Occupancy Raw Data'!AC$3,FALSE))/100</f>
        <v>-9.455430077564371E-2</v>
      </c>
      <c r="K102" s="46">
        <f>(VLOOKUP($A101,'Occupancy Raw Data'!$B$8:$BE$51,'Occupancy Raw Data'!AE$3,FALSE))/100</f>
        <v>-7.84346418363666E-2</v>
      </c>
      <c r="M102" s="43">
        <f>(VLOOKUP($A101,'ADR Raw Data'!$B$6:$BE$49,'ADR Raw Data'!T$1,FALSE))/100</f>
        <v>-3.3940245778878303E-2</v>
      </c>
      <c r="N102" s="44">
        <f>(VLOOKUP($A101,'ADR Raw Data'!$B$6:$BE$49,'ADR Raw Data'!U$1,FALSE))/100</f>
        <v>-3.4022065780288699E-2</v>
      </c>
      <c r="O102" s="44">
        <f>(VLOOKUP($A101,'ADR Raw Data'!$B$6:$BE$49,'ADR Raw Data'!V$1,FALSE))/100</f>
        <v>-4.5697194641589001E-2</v>
      </c>
      <c r="P102" s="44">
        <f>(VLOOKUP($A101,'ADR Raw Data'!$B$6:$BE$49,'ADR Raw Data'!W$1,FALSE))/100</f>
        <v>-1.73184795386296E-2</v>
      </c>
      <c r="Q102" s="44">
        <f>(VLOOKUP($A101,'ADR Raw Data'!$B$6:$BE$49,'ADR Raw Data'!X$1,FALSE))/100</f>
        <v>-3.8590049795902297E-2</v>
      </c>
      <c r="R102" s="44">
        <f>(VLOOKUP($A101,'ADR Raw Data'!$B$6:$BE$49,'ADR Raw Data'!Y$1,FALSE))/100</f>
        <v>-3.23932424482384E-2</v>
      </c>
      <c r="S102" s="45">
        <f>(VLOOKUP($A101,'ADR Raw Data'!$B$6:$BE$49,'ADR Raw Data'!AA$1,FALSE))/100</f>
        <v>-1.8563549740746499E-3</v>
      </c>
      <c r="T102" s="45">
        <f>(VLOOKUP($A101,'ADR Raw Data'!$B$6:$BE$49,'ADR Raw Data'!AB$1,FALSE))/100</f>
        <v>-1.7087526651569998E-2</v>
      </c>
      <c r="U102" s="44">
        <f>(VLOOKUP($A101,'ADR Raw Data'!$B$6:$BE$49,'ADR Raw Data'!AC$1,FALSE))/100</f>
        <v>-8.9862773323468002E-3</v>
      </c>
      <c r="V102" s="46">
        <f>(VLOOKUP($A101,'ADR Raw Data'!$B$6:$BE$49,'ADR Raw Data'!AE$1,FALSE))/100</f>
        <v>-2.60754790596326E-2</v>
      </c>
      <c r="X102" s="43">
        <f>(VLOOKUP($A101,'RevPAR Raw Data'!$B$6:$BE$43,'RevPAR Raw Data'!T$1,FALSE))/100</f>
        <v>-0.27959514843481403</v>
      </c>
      <c r="Y102" s="44">
        <f>(VLOOKUP($A101,'RevPAR Raw Data'!$B$6:$BE$43,'RevPAR Raw Data'!U$1,FALSE))/100</f>
        <v>-7.6973444716448999E-2</v>
      </c>
      <c r="Z102" s="44">
        <f>(VLOOKUP($A101,'RevPAR Raw Data'!$B$6:$BE$43,'RevPAR Raw Data'!V$1,FALSE))/100</f>
        <v>-7.3402405181537192E-2</v>
      </c>
      <c r="AA102" s="44">
        <f>(VLOOKUP($A101,'RevPAR Raw Data'!$B$6:$BE$43,'RevPAR Raw Data'!W$1,FALSE))/100</f>
        <v>-3.0820499613709699E-2</v>
      </c>
      <c r="AB102" s="44">
        <f>(VLOOKUP($A101,'RevPAR Raw Data'!$B$6:$BE$43,'RevPAR Raw Data'!X$1,FALSE))/100</f>
        <v>-7.2408987277876299E-2</v>
      </c>
      <c r="AC102" s="44">
        <f>(VLOOKUP($A101,'RevPAR Raw Data'!$B$6:$BE$43,'RevPAR Raw Data'!Y$1,FALSE))/100</f>
        <v>-0.102367738984592</v>
      </c>
      <c r="AD102" s="45">
        <f>(VLOOKUP($A101,'RevPAR Raw Data'!$B$6:$BE$43,'RevPAR Raw Data'!AA$1,FALSE))/100</f>
        <v>-0.161790228629626</v>
      </c>
      <c r="AE102" s="45">
        <f>(VLOOKUP($A101,'RevPAR Raw Data'!$B$6:$BE$43,'RevPAR Raw Data'!AB$1,FALSE))/100</f>
        <v>-3.7928436084668303E-2</v>
      </c>
      <c r="AF102" s="44">
        <f>(VLOOKUP($A101,'RevPAR Raw Data'!$B$6:$BE$43,'RevPAR Raw Data'!AC$1,FALSE))/100</f>
        <v>-0.10269088693825401</v>
      </c>
      <c r="AG102" s="46">
        <f>(VLOOKUP($A101,'RevPAR Raw Data'!$B$6:$BE$43,'RevPAR Raw Data'!AE$1,FALSE))/100</f>
        <v>-0.102464900035245</v>
      </c>
    </row>
    <row r="103" spans="1:33" x14ac:dyDescent="0.2">
      <c r="A103" s="93"/>
      <c r="B103" s="71"/>
      <c r="C103" s="72"/>
      <c r="D103" s="72"/>
      <c r="E103" s="72"/>
      <c r="F103" s="72"/>
      <c r="G103" s="73"/>
      <c r="H103" s="53"/>
      <c r="I103" s="53"/>
      <c r="J103" s="73"/>
      <c r="K103" s="74"/>
      <c r="M103" s="75"/>
      <c r="N103" s="76"/>
      <c r="O103" s="76"/>
      <c r="P103" s="76"/>
      <c r="Q103" s="76"/>
      <c r="R103" s="77"/>
      <c r="S103" s="76"/>
      <c r="T103" s="76"/>
      <c r="U103" s="77"/>
      <c r="V103" s="78"/>
      <c r="X103" s="75"/>
      <c r="Y103" s="76"/>
      <c r="Z103" s="76"/>
      <c r="AA103" s="76"/>
      <c r="AB103" s="76"/>
      <c r="AC103" s="77"/>
      <c r="AD103" s="76"/>
      <c r="AE103" s="76"/>
      <c r="AF103" s="77"/>
      <c r="AG103" s="78"/>
    </row>
    <row r="104" spans="1:33" x14ac:dyDescent="0.2">
      <c r="A104" s="70" t="s">
        <v>53</v>
      </c>
      <c r="B104" s="71">
        <f>(VLOOKUP($A104,'Occupancy Raw Data'!$B$8:$BE$54,'Occupancy Raw Data'!G$3,FALSE))/100</f>
        <v>0.29655822725129599</v>
      </c>
      <c r="C104" s="72">
        <f>(VLOOKUP($A104,'Occupancy Raw Data'!$B$8:$BE$54,'Occupancy Raw Data'!H$3,FALSE))/100</f>
        <v>0.36256482791136202</v>
      </c>
      <c r="D104" s="72">
        <f>(VLOOKUP($A104,'Occupancy Raw Data'!$B$8:$BE$54,'Occupancy Raw Data'!I$3,FALSE))/100</f>
        <v>0.38048090523337996</v>
      </c>
      <c r="E104" s="72">
        <f>(VLOOKUP($A104,'Occupancy Raw Data'!$B$8:$BE$54,'Occupancy Raw Data'!J$3,FALSE))/100</f>
        <v>0.38692440672638595</v>
      </c>
      <c r="F104" s="72">
        <f>(VLOOKUP($A104,'Occupancy Raw Data'!$B$8:$BE$54,'Occupancy Raw Data'!K$3,FALSE))/100</f>
        <v>0.37089423228037</v>
      </c>
      <c r="G104" s="73">
        <f>(VLOOKUP($A104,'Occupancy Raw Data'!$B$8:$BE$54,'Occupancy Raw Data'!L$3,FALSE))/100</f>
        <v>0.35948451988055902</v>
      </c>
      <c r="H104" s="53">
        <f>(VLOOKUP($A104,'Occupancy Raw Data'!$B$8:$BE$54,'Occupancy Raw Data'!N$3,FALSE))/100</f>
        <v>0.35030645921734999</v>
      </c>
      <c r="I104" s="53">
        <f>(VLOOKUP($A104,'Occupancy Raw Data'!$B$8:$BE$54,'Occupancy Raw Data'!O$3,FALSE))/100</f>
        <v>0.38440986955838397</v>
      </c>
      <c r="J104" s="73">
        <f>(VLOOKUP($A104,'Occupancy Raw Data'!$B$8:$BE$54,'Occupancy Raw Data'!P$3,FALSE))/100</f>
        <v>0.367358164387867</v>
      </c>
      <c r="K104" s="74">
        <f>(VLOOKUP($A104,'Occupancy Raw Data'!$B$8:$BE$54,'Occupancy Raw Data'!R$3,FALSE))/100</f>
        <v>0.36173413259693299</v>
      </c>
      <c r="M104" s="75">
        <f>VLOOKUP($A104,'ADR Raw Data'!$B$6:$BE$54,'ADR Raw Data'!G$1,FALSE)</f>
        <v>81.632098569157307</v>
      </c>
      <c r="N104" s="76">
        <f>VLOOKUP($A104,'ADR Raw Data'!$B$6:$BE$54,'ADR Raw Data'!H$1,FALSE)</f>
        <v>85.751257043779802</v>
      </c>
      <c r="O104" s="76">
        <f>VLOOKUP($A104,'ADR Raw Data'!$B$6:$BE$54,'ADR Raw Data'!I$1,FALSE)</f>
        <v>86.743845518380795</v>
      </c>
      <c r="P104" s="76">
        <f>VLOOKUP($A104,'ADR Raw Data'!$B$6:$BE$54,'ADR Raw Data'!J$1,FALSE)</f>
        <v>85.3572339561332</v>
      </c>
      <c r="Q104" s="76">
        <f>VLOOKUP($A104,'ADR Raw Data'!$B$6:$BE$54,'ADR Raw Data'!K$1,FALSE)</f>
        <v>84.985758474576201</v>
      </c>
      <c r="R104" s="77">
        <f>VLOOKUP($A104,'ADR Raw Data'!$B$6:$BE$54,'ADR Raw Data'!L$1,FALSE)</f>
        <v>85.0389673865524</v>
      </c>
      <c r="S104" s="76">
        <f>VLOOKUP($A104,'ADR Raw Data'!$B$6:$BE$54,'ADR Raw Data'!N$1,FALSE)</f>
        <v>88.356931359353894</v>
      </c>
      <c r="T104" s="76">
        <f>VLOOKUP($A104,'ADR Raw Data'!$B$6:$BE$54,'ADR Raw Data'!O$1,FALSE)</f>
        <v>90.210637775960706</v>
      </c>
      <c r="U104" s="77">
        <f>VLOOKUP($A104,'ADR Raw Data'!$B$6:$BE$54,'ADR Raw Data'!P$1,FALSE)</f>
        <v>89.326806417112195</v>
      </c>
      <c r="V104" s="78">
        <f>VLOOKUP($A104,'ADR Raw Data'!$B$6:$BE$54,'ADR Raw Data'!R$1,FALSE)</f>
        <v>86.283111345580906</v>
      </c>
      <c r="X104" s="75">
        <f>VLOOKUP($A104,'RevPAR Raw Data'!$B$6:$BE$54,'RevPAR Raw Data'!G$1,FALSE)</f>
        <v>24.208670438472399</v>
      </c>
      <c r="Y104" s="76">
        <f>VLOOKUP($A104,'RevPAR Raw Data'!$B$6:$BE$54,'RevPAR Raw Data'!H$1,FALSE)</f>
        <v>31.090389753261</v>
      </c>
      <c r="Z104" s="76">
        <f>VLOOKUP($A104,'RevPAR Raw Data'!$B$6:$BE$54,'RevPAR Raw Data'!I$1,FALSE)</f>
        <v>33.004376866257999</v>
      </c>
      <c r="AA104" s="76">
        <f>VLOOKUP($A104,'RevPAR Raw Data'!$B$6:$BE$54,'RevPAR Raw Data'!J$1,FALSE)</f>
        <v>33.026797108282203</v>
      </c>
      <c r="AB104" s="76">
        <f>VLOOKUP($A104,'RevPAR Raw Data'!$B$6:$BE$54,'RevPAR Raw Data'!K$1,FALSE)</f>
        <v>31.520727644192899</v>
      </c>
      <c r="AC104" s="77">
        <f>VLOOKUP($A104,'RevPAR Raw Data'!$B$6:$BE$54,'RevPAR Raw Data'!L$1,FALSE)</f>
        <v>30.570192362093302</v>
      </c>
      <c r="AD104" s="76">
        <f>VLOOKUP($A104,'RevPAR Raw Data'!$B$6:$BE$54,'RevPAR Raw Data'!N$1,FALSE)</f>
        <v>30.9520037718057</v>
      </c>
      <c r="AE104" s="76">
        <f>VLOOKUP($A104,'RevPAR Raw Data'!$B$6:$BE$54,'RevPAR Raw Data'!O$1,FALSE)</f>
        <v>34.677859500235698</v>
      </c>
      <c r="AF104" s="77">
        <f>VLOOKUP($A104,'RevPAR Raw Data'!$B$6:$BE$54,'RevPAR Raw Data'!P$1,FALSE)</f>
        <v>32.814931636020702</v>
      </c>
      <c r="AG104" s="78">
        <f>VLOOKUP($A104,'RevPAR Raw Data'!$B$6:$BE$54,'RevPAR Raw Data'!R$1,FALSE)</f>
        <v>31.211546440358301</v>
      </c>
    </row>
    <row r="105" spans="1:33" x14ac:dyDescent="0.2">
      <c r="A105" s="55" t="s">
        <v>14</v>
      </c>
      <c r="B105" s="43">
        <f>(VLOOKUP($A104,'Occupancy Raw Data'!$B$8:$BE$54,'Occupancy Raw Data'!T$3,FALSE))/100</f>
        <v>-0.321040549115783</v>
      </c>
      <c r="C105" s="44">
        <f>(VLOOKUP($A104,'Occupancy Raw Data'!$B$8:$BE$54,'Occupancy Raw Data'!U$3,FALSE))/100</f>
        <v>-0.103862476975292</v>
      </c>
      <c r="D105" s="44">
        <f>(VLOOKUP($A104,'Occupancy Raw Data'!$B$8:$BE$54,'Occupancy Raw Data'!V$3,FALSE))/100</f>
        <v>-1.48345166242645E-2</v>
      </c>
      <c r="E105" s="44">
        <f>(VLOOKUP($A104,'Occupancy Raw Data'!$B$8:$BE$54,'Occupancy Raw Data'!W$3,FALSE))/100</f>
        <v>-3.5415936716168502E-2</v>
      </c>
      <c r="F105" s="44">
        <f>(VLOOKUP($A104,'Occupancy Raw Data'!$B$8:$BE$54,'Occupancy Raw Data'!X$3,FALSE))/100</f>
        <v>6.2295806085974501E-2</v>
      </c>
      <c r="G105" s="44">
        <f>(VLOOKUP($A104,'Occupancy Raw Data'!$B$8:$BE$54,'Occupancy Raw Data'!Y$3,FALSE))/100</f>
        <v>-9.1226102565106701E-2</v>
      </c>
      <c r="H105" s="45">
        <f>(VLOOKUP($A104,'Occupancy Raw Data'!$B$8:$BE$54,'Occupancy Raw Data'!AA$3,FALSE))/100</f>
        <v>3.4988967905739798E-2</v>
      </c>
      <c r="I105" s="45">
        <f>(VLOOKUP($A104,'Occupancy Raw Data'!$B$8:$BE$54,'Occupancy Raw Data'!AB$3,FALSE))/100</f>
        <v>0.16771833944572201</v>
      </c>
      <c r="J105" s="44">
        <f>(VLOOKUP($A104,'Occupancy Raw Data'!$B$8:$BE$54,'Occupancy Raw Data'!AC$3,FALSE))/100</f>
        <v>0.10043257241004501</v>
      </c>
      <c r="K105" s="46">
        <f>(VLOOKUP($A104,'Occupancy Raw Data'!$B$8:$BE$54,'Occupancy Raw Data'!AE$3,FALSE))/100</f>
        <v>-4.2856295671294502E-2</v>
      </c>
      <c r="M105" s="43">
        <f>(VLOOKUP($A104,'ADR Raw Data'!$B$6:$BE$54,'ADR Raw Data'!T$1,FALSE))/100</f>
        <v>-5.3513698392529896E-2</v>
      </c>
      <c r="N105" s="44">
        <f>(VLOOKUP($A104,'ADR Raw Data'!$B$6:$BE$54,'ADR Raw Data'!U$1,FALSE))/100</f>
        <v>-1.4031459882303501E-2</v>
      </c>
      <c r="O105" s="44">
        <f>(VLOOKUP($A104,'ADR Raw Data'!$B$6:$BE$54,'ADR Raw Data'!V$1,FALSE))/100</f>
        <v>7.3421820950513592E-4</v>
      </c>
      <c r="P105" s="44">
        <f>(VLOOKUP($A104,'ADR Raw Data'!$B$6:$BE$54,'ADR Raw Data'!W$1,FALSE))/100</f>
        <v>-1.5546583019906799E-2</v>
      </c>
      <c r="Q105" s="44">
        <f>(VLOOKUP($A104,'ADR Raw Data'!$B$6:$BE$54,'ADR Raw Data'!X$1,FALSE))/100</f>
        <v>8.3278224041160502E-4</v>
      </c>
      <c r="R105" s="44">
        <f>(VLOOKUP($A104,'ADR Raw Data'!$B$6:$BE$54,'ADR Raw Data'!Y$1,FALSE))/100</f>
        <v>-1.50428218501822E-2</v>
      </c>
      <c r="S105" s="45">
        <f>(VLOOKUP($A104,'ADR Raw Data'!$B$6:$BE$54,'ADR Raw Data'!AA$1,FALSE))/100</f>
        <v>4.8563094696636201E-3</v>
      </c>
      <c r="T105" s="45">
        <f>(VLOOKUP($A104,'ADR Raw Data'!$B$6:$BE$54,'ADR Raw Data'!AB$1,FALSE))/100</f>
        <v>1.2803153068942398E-2</v>
      </c>
      <c r="U105" s="44">
        <f>(VLOOKUP($A104,'ADR Raw Data'!$B$6:$BE$54,'ADR Raw Data'!AC$1,FALSE))/100</f>
        <v>9.4317133017447104E-3</v>
      </c>
      <c r="V105" s="46">
        <f>(VLOOKUP($A104,'ADR Raw Data'!$B$6:$BE$54,'ADR Raw Data'!AE$1,FALSE))/100</f>
        <v>-6.8869257488496502E-3</v>
      </c>
      <c r="X105" s="43">
        <f>(VLOOKUP($A104,'RevPAR Raw Data'!$B$6:$BE$54,'RevPAR Raw Data'!T$1,FALSE))/100</f>
        <v>-0.35737418039115904</v>
      </c>
      <c r="Y105" s="44">
        <f>(VLOOKUP($A104,'RevPAR Raw Data'!$B$6:$BE$54,'RevPAR Raw Data'!U$1,FALSE))/100</f>
        <v>-0.11643659467864101</v>
      </c>
      <c r="Z105" s="44">
        <f>(VLOOKUP($A104,'RevPAR Raw Data'!$B$6:$BE$54,'RevPAR Raw Data'!V$1,FALSE))/100</f>
        <v>-1.41111901869941E-2</v>
      </c>
      <c r="AA105" s="44">
        <f>(VLOOKUP($A104,'RevPAR Raw Data'!$B$6:$BE$54,'RevPAR Raw Data'!W$1,FALSE))/100</f>
        <v>-5.0411922935689697E-2</v>
      </c>
      <c r="AB105" s="44">
        <f>(VLOOKUP($A104,'RevPAR Raw Data'!$B$6:$BE$54,'RevPAR Raw Data'!X$1,FALSE))/100</f>
        <v>6.3180467167346696E-2</v>
      </c>
      <c r="AC105" s="44">
        <f>(VLOOKUP($A104,'RevPAR Raw Data'!$B$6:$BE$54,'RevPAR Raw Data'!Y$1,FALSE))/100</f>
        <v>-0.104896626406315</v>
      </c>
      <c r="AD105" s="45">
        <f>(VLOOKUP($A104,'RevPAR Raw Data'!$B$6:$BE$54,'RevPAR Raw Data'!AA$1,FALSE))/100</f>
        <v>4.0015194631577794E-2</v>
      </c>
      <c r="AE105" s="45">
        <f>(VLOOKUP($A104,'RevPAR Raw Data'!$B$6:$BE$54,'RevPAR Raw Data'!AB$1,FALSE))/100</f>
        <v>0.18266881608705698</v>
      </c>
      <c r="AF105" s="44">
        <f>(VLOOKUP($A104,'RevPAR Raw Data'!$B$6:$BE$54,'RevPAR Raw Data'!AC$1,FALSE))/100</f>
        <v>0.110811536940918</v>
      </c>
      <c r="AG105" s="46">
        <f>(VLOOKUP($A104,'RevPAR Raw Data'!$B$6:$BE$54,'RevPAR Raw Data'!AE$1,FALSE))/100</f>
        <v>-4.9448073293985199E-2</v>
      </c>
    </row>
    <row r="106" spans="1:33" x14ac:dyDescent="0.2">
      <c r="A106" s="93"/>
      <c r="B106" s="71"/>
      <c r="C106" s="72"/>
      <c r="D106" s="72"/>
      <c r="E106" s="72"/>
      <c r="F106" s="72"/>
      <c r="G106" s="73"/>
      <c r="H106" s="53"/>
      <c r="I106" s="53"/>
      <c r="J106" s="73"/>
      <c r="K106" s="74"/>
      <c r="M106" s="75"/>
      <c r="N106" s="76"/>
      <c r="O106" s="76"/>
      <c r="P106" s="76"/>
      <c r="Q106" s="76"/>
      <c r="R106" s="77"/>
      <c r="S106" s="76"/>
      <c r="T106" s="76"/>
      <c r="U106" s="77"/>
      <c r="V106" s="78"/>
      <c r="X106" s="75"/>
      <c r="Y106" s="76"/>
      <c r="Z106" s="76"/>
      <c r="AA106" s="76"/>
      <c r="AB106" s="76"/>
      <c r="AC106" s="77"/>
      <c r="AD106" s="76"/>
      <c r="AE106" s="76"/>
      <c r="AF106" s="77"/>
      <c r="AG106" s="78"/>
    </row>
    <row r="107" spans="1:33" x14ac:dyDescent="0.2">
      <c r="A107" s="70" t="s">
        <v>52</v>
      </c>
      <c r="B107" s="71">
        <f>(VLOOKUP($A107,'Occupancy Raw Data'!$B$8:$BE$45,'Occupancy Raw Data'!G$3,FALSE))/100</f>
        <v>0.34852132049518503</v>
      </c>
      <c r="C107" s="72">
        <f>(VLOOKUP($A107,'Occupancy Raw Data'!$B$8:$BE$45,'Occupancy Raw Data'!H$3,FALSE))/100</f>
        <v>0.43259972489683596</v>
      </c>
      <c r="D107" s="72">
        <f>(VLOOKUP($A107,'Occupancy Raw Data'!$B$8:$BE$45,'Occupancy Raw Data'!I$3,FALSE))/100</f>
        <v>0.44394773039889901</v>
      </c>
      <c r="E107" s="72">
        <f>(VLOOKUP($A107,'Occupancy Raw Data'!$B$8:$BE$45,'Occupancy Raw Data'!J$3,FALSE))/100</f>
        <v>0.45615543328748204</v>
      </c>
      <c r="F107" s="72">
        <f>(VLOOKUP($A107,'Occupancy Raw Data'!$B$8:$BE$45,'Occupancy Raw Data'!K$3,FALSE))/100</f>
        <v>0.41867262723521298</v>
      </c>
      <c r="G107" s="73">
        <f>(VLOOKUP($A107,'Occupancy Raw Data'!$B$8:$BE$45,'Occupancy Raw Data'!L$3,FALSE))/100</f>
        <v>0.419979367262723</v>
      </c>
      <c r="H107" s="53">
        <f>(VLOOKUP($A107,'Occupancy Raw Data'!$B$8:$BE$45,'Occupancy Raw Data'!N$3,FALSE))/100</f>
        <v>0.50103163686382302</v>
      </c>
      <c r="I107" s="53">
        <f>(VLOOKUP($A107,'Occupancy Raw Data'!$B$8:$BE$45,'Occupancy Raw Data'!O$3,FALSE))/100</f>
        <v>0.48830811554332798</v>
      </c>
      <c r="J107" s="73">
        <f>(VLOOKUP($A107,'Occupancy Raw Data'!$B$8:$BE$45,'Occupancy Raw Data'!P$3,FALSE))/100</f>
        <v>0.494669876203576</v>
      </c>
      <c r="K107" s="74">
        <f>(VLOOKUP($A107,'Occupancy Raw Data'!$B$8:$BE$45,'Occupancy Raw Data'!R$3,FALSE))/100</f>
        <v>0.44131951267439495</v>
      </c>
      <c r="M107" s="75">
        <f>VLOOKUP($A107,'ADR Raw Data'!$B$6:$BE$43,'ADR Raw Data'!G$1,FALSE)</f>
        <v>94.2238973852984</v>
      </c>
      <c r="N107" s="76">
        <f>VLOOKUP($A107,'ADR Raw Data'!$B$6:$BE$43,'ADR Raw Data'!H$1,FALSE)</f>
        <v>90.333398251192307</v>
      </c>
      <c r="O107" s="76">
        <f>VLOOKUP($A107,'ADR Raw Data'!$B$6:$BE$43,'ADR Raw Data'!I$1,FALSE)</f>
        <v>93.396688613477906</v>
      </c>
      <c r="P107" s="76">
        <f>VLOOKUP($A107,'ADR Raw Data'!$B$6:$BE$43,'ADR Raw Data'!J$1,FALSE)</f>
        <v>90.651918582736499</v>
      </c>
      <c r="Q107" s="76">
        <f>VLOOKUP($A107,'ADR Raw Data'!$B$6:$BE$43,'ADR Raw Data'!K$1,FALSE)</f>
        <v>90.908386036960906</v>
      </c>
      <c r="R107" s="77">
        <f>VLOOKUP($A107,'ADR Raw Data'!$B$6:$BE$43,'ADR Raw Data'!L$1,FALSE)</f>
        <v>91.810560877753204</v>
      </c>
      <c r="S107" s="76">
        <f>VLOOKUP($A107,'ADR Raw Data'!$B$6:$BE$43,'ADR Raw Data'!N$1,FALSE)</f>
        <v>112.936640356897</v>
      </c>
      <c r="T107" s="76">
        <f>VLOOKUP($A107,'ADR Raw Data'!$B$6:$BE$43,'ADR Raw Data'!O$1,FALSE)</f>
        <v>101.263348591549</v>
      </c>
      <c r="U107" s="77">
        <f>VLOOKUP($A107,'ADR Raw Data'!$B$6:$BE$43,'ADR Raw Data'!P$1,FALSE)</f>
        <v>107.17505735140701</v>
      </c>
      <c r="V107" s="78">
        <f>VLOOKUP($A107,'ADR Raw Data'!$B$6:$BE$43,'ADR Raw Data'!R$1,FALSE)</f>
        <v>96.731099237490895</v>
      </c>
      <c r="X107" s="75">
        <f>VLOOKUP($A107,'RevPAR Raw Data'!$B$6:$BE$43,'RevPAR Raw Data'!G$1,FALSE)</f>
        <v>32.839037138926997</v>
      </c>
      <c r="Y107" s="76">
        <f>VLOOKUP($A107,'RevPAR Raw Data'!$B$6:$BE$43,'RevPAR Raw Data'!H$1,FALSE)</f>
        <v>39.078203232462101</v>
      </c>
      <c r="Z107" s="76">
        <f>VLOOKUP($A107,'RevPAR Raw Data'!$B$6:$BE$43,'RevPAR Raw Data'!I$1,FALSE)</f>
        <v>41.463247936726198</v>
      </c>
      <c r="AA107" s="76">
        <f>VLOOKUP($A107,'RevPAR Raw Data'!$B$6:$BE$43,'RevPAR Raw Data'!J$1,FALSE)</f>
        <v>41.351365199449702</v>
      </c>
      <c r="AB107" s="76">
        <f>VLOOKUP($A107,'RevPAR Raw Data'!$B$6:$BE$43,'RevPAR Raw Data'!K$1,FALSE)</f>
        <v>38.060852819807401</v>
      </c>
      <c r="AC107" s="77">
        <f>VLOOKUP($A107,'RevPAR Raw Data'!$B$6:$BE$43,'RevPAR Raw Data'!L$1,FALSE)</f>
        <v>38.558541265474503</v>
      </c>
      <c r="AD107" s="76">
        <f>VLOOKUP($A107,'RevPAR Raw Data'!$B$6:$BE$43,'RevPAR Raw Data'!N$1,FALSE)</f>
        <v>56.584829779917399</v>
      </c>
      <c r="AE107" s="76">
        <f>VLOOKUP($A107,'RevPAR Raw Data'!$B$6:$BE$43,'RevPAR Raw Data'!O$1,FALSE)</f>
        <v>49.447714924346599</v>
      </c>
      <c r="AF107" s="77">
        <f>VLOOKUP($A107,'RevPAR Raw Data'!$B$6:$BE$43,'RevPAR Raw Data'!P$1,FALSE)</f>
        <v>53.016272352131999</v>
      </c>
      <c r="AG107" s="78">
        <f>VLOOKUP($A107,'RevPAR Raw Data'!$B$6:$BE$43,'RevPAR Raw Data'!R$1,FALSE)</f>
        <v>42.6893215759481</v>
      </c>
    </row>
    <row r="108" spans="1:33" x14ac:dyDescent="0.2">
      <c r="A108" s="55" t="s">
        <v>14</v>
      </c>
      <c r="B108" s="43">
        <f>(VLOOKUP($A107,'Occupancy Raw Data'!$B$8:$BE$51,'Occupancy Raw Data'!T$3,FALSE))/100</f>
        <v>-0.14485735491797999</v>
      </c>
      <c r="C108" s="44">
        <f>(VLOOKUP($A107,'Occupancy Raw Data'!$B$8:$BE$51,'Occupancy Raw Data'!U$3,FALSE))/100</f>
        <v>6.2834803743475595E-2</v>
      </c>
      <c r="D108" s="44">
        <f>(VLOOKUP($A107,'Occupancy Raw Data'!$B$8:$BE$51,'Occupancy Raw Data'!V$3,FALSE))/100</f>
        <v>0.11764040386329701</v>
      </c>
      <c r="E108" s="44">
        <f>(VLOOKUP($A107,'Occupancy Raw Data'!$B$8:$BE$51,'Occupancy Raw Data'!W$3,FALSE))/100</f>
        <v>8.3683111101012703E-2</v>
      </c>
      <c r="F108" s="44">
        <f>(VLOOKUP($A107,'Occupancy Raw Data'!$B$8:$BE$51,'Occupancy Raw Data'!X$3,FALSE))/100</f>
        <v>8.5182424289422687E-2</v>
      </c>
      <c r="G108" s="44">
        <f>(VLOOKUP($A107,'Occupancy Raw Data'!$B$8:$BE$51,'Occupancy Raw Data'!Y$3,FALSE))/100</f>
        <v>4.0303952913185004E-2</v>
      </c>
      <c r="H108" s="45">
        <f>(VLOOKUP($A107,'Occupancy Raw Data'!$B$8:$BE$51,'Occupancy Raw Data'!AA$3,FALSE))/100</f>
        <v>0.27798383409240002</v>
      </c>
      <c r="I108" s="45">
        <f>(VLOOKUP($A107,'Occupancy Raw Data'!$B$8:$BE$51,'Occupancy Raw Data'!AB$3,FALSE))/100</f>
        <v>0.233747846884022</v>
      </c>
      <c r="J108" s="44">
        <f>(VLOOKUP($A107,'Occupancy Raw Data'!$B$8:$BE$51,'Occupancy Raw Data'!AC$3,FALSE))/100</f>
        <v>0.25576073121785897</v>
      </c>
      <c r="K108" s="46">
        <f>(VLOOKUP($A107,'Occupancy Raw Data'!$B$8:$BE$51,'Occupancy Raw Data'!AE$3,FALSE))/100</f>
        <v>0.10078953218568</v>
      </c>
      <c r="M108" s="43">
        <f>(VLOOKUP($A107,'ADR Raw Data'!$B$6:$BE$49,'ADR Raw Data'!T$1,FALSE))/100</f>
        <v>6.3891473375932803E-2</v>
      </c>
      <c r="N108" s="44">
        <f>(VLOOKUP($A107,'ADR Raw Data'!$B$6:$BE$49,'ADR Raw Data'!U$1,FALSE))/100</f>
        <v>2.5630617618717898E-2</v>
      </c>
      <c r="O108" s="44">
        <f>(VLOOKUP($A107,'ADR Raw Data'!$B$6:$BE$49,'ADR Raw Data'!V$1,FALSE))/100</f>
        <v>7.449507126358261E-2</v>
      </c>
      <c r="P108" s="44">
        <f>(VLOOKUP($A107,'ADR Raw Data'!$B$6:$BE$49,'ADR Raw Data'!W$1,FALSE))/100</f>
        <v>4.6162007157905298E-2</v>
      </c>
      <c r="Q108" s="44">
        <f>(VLOOKUP($A107,'ADR Raw Data'!$B$6:$BE$49,'ADR Raw Data'!X$1,FALSE))/100</f>
        <v>2.7292092269897598E-2</v>
      </c>
      <c r="R108" s="44">
        <f>(VLOOKUP($A107,'ADR Raw Data'!$B$6:$BE$49,'ADR Raw Data'!Y$1,FALSE))/100</f>
        <v>4.6508325986659299E-2</v>
      </c>
      <c r="S108" s="45">
        <f>(VLOOKUP($A107,'ADR Raw Data'!$B$6:$BE$49,'ADR Raw Data'!AA$1,FALSE))/100</f>
        <v>0.14563398943533401</v>
      </c>
      <c r="T108" s="45">
        <f>(VLOOKUP($A107,'ADR Raw Data'!$B$6:$BE$49,'ADR Raw Data'!AB$1,FALSE))/100</f>
        <v>2.5427822764837699E-2</v>
      </c>
      <c r="U108" s="44">
        <f>(VLOOKUP($A107,'ADR Raw Data'!$B$6:$BE$49,'ADR Raw Data'!AC$1,FALSE))/100</f>
        <v>8.6234710812879797E-2</v>
      </c>
      <c r="V108" s="46">
        <f>(VLOOKUP($A107,'ADR Raw Data'!$B$6:$BE$49,'ADR Raw Data'!AE$1,FALSE))/100</f>
        <v>6.5314498484881509E-2</v>
      </c>
      <c r="X108" s="43">
        <f>(VLOOKUP($A107,'RevPAR Raw Data'!$B$6:$BE$43,'RevPAR Raw Data'!T$1,FALSE))/100</f>
        <v>-9.0221031377097902E-2</v>
      </c>
      <c r="Y108" s="44">
        <f>(VLOOKUP($A107,'RevPAR Raw Data'!$B$6:$BE$43,'RevPAR Raw Data'!U$1,FALSE))/100</f>
        <v>9.0075916190089811E-2</v>
      </c>
      <c r="Z108" s="44">
        <f>(VLOOKUP($A107,'RevPAR Raw Data'!$B$6:$BE$43,'RevPAR Raw Data'!V$1,FALSE))/100</f>
        <v>0.20089910539615299</v>
      </c>
      <c r="AA108" s="44">
        <f>(VLOOKUP($A107,'RevPAR Raw Data'!$B$6:$BE$43,'RevPAR Raw Data'!W$1,FALSE))/100</f>
        <v>0.133708098632558</v>
      </c>
      <c r="AB108" s="44">
        <f>(VLOOKUP($A107,'RevPAR Raw Data'!$B$6:$BE$43,'RevPAR Raw Data'!X$1,FALSE))/100</f>
        <v>0.11479932314279999</v>
      </c>
      <c r="AC108" s="44">
        <f>(VLOOKUP($A107,'RevPAR Raw Data'!$B$6:$BE$43,'RevPAR Raw Data'!Y$1,FALSE))/100</f>
        <v>8.8686748280481703E-2</v>
      </c>
      <c r="AD108" s="45">
        <f>(VLOOKUP($A107,'RevPAR Raw Data'!$B$6:$BE$43,'RevPAR Raw Data'!AA$1,FALSE))/100</f>
        <v>0.46410171828514002</v>
      </c>
      <c r="AE108" s="45">
        <f>(VLOOKUP($A107,'RevPAR Raw Data'!$B$6:$BE$43,'RevPAR Raw Data'!AB$1,FALSE))/100</f>
        <v>0.26511936847108997</v>
      </c>
      <c r="AF108" s="44">
        <f>(VLOOKUP($A107,'RevPAR Raw Data'!$B$6:$BE$43,'RevPAR Raw Data'!AC$1,FALSE))/100</f>
        <v>0.364050894724601</v>
      </c>
      <c r="AG108" s="46">
        <f>(VLOOKUP($A107,'RevPAR Raw Data'!$B$6:$BE$43,'RevPAR Raw Data'!AE$1,FALSE))/100</f>
        <v>0.172687048417795</v>
      </c>
    </row>
    <row r="109" spans="1:33" x14ac:dyDescent="0.2">
      <c r="A109" s="88"/>
      <c r="B109" s="71"/>
      <c r="C109" s="72"/>
      <c r="D109" s="72"/>
      <c r="E109" s="72"/>
      <c r="F109" s="72"/>
      <c r="G109" s="73"/>
      <c r="H109" s="53"/>
      <c r="I109" s="53"/>
      <c r="J109" s="73"/>
      <c r="K109" s="74"/>
      <c r="M109" s="75"/>
      <c r="N109" s="76"/>
      <c r="O109" s="76"/>
      <c r="P109" s="76"/>
      <c r="Q109" s="76"/>
      <c r="R109" s="77"/>
      <c r="S109" s="76"/>
      <c r="T109" s="76"/>
      <c r="U109" s="77"/>
      <c r="V109" s="78"/>
      <c r="X109" s="75"/>
      <c r="Y109" s="76"/>
      <c r="Z109" s="76"/>
      <c r="AA109" s="76"/>
      <c r="AB109" s="76"/>
      <c r="AC109" s="77"/>
      <c r="AD109" s="76"/>
      <c r="AE109" s="76"/>
      <c r="AF109" s="77"/>
      <c r="AG109" s="78"/>
    </row>
    <row r="110" spans="1:33" x14ac:dyDescent="0.2">
      <c r="A110" s="70" t="s">
        <v>55</v>
      </c>
      <c r="B110" s="71">
        <f>(VLOOKUP($A110,'Occupancy Raw Data'!$B$8:$BE$45,'Occupancy Raw Data'!G$3,FALSE))/100</f>
        <v>0.28885858979353302</v>
      </c>
      <c r="C110" s="72">
        <f>(VLOOKUP($A110,'Occupancy Raw Data'!$B$8:$BE$45,'Occupancy Raw Data'!H$3,FALSE))/100</f>
        <v>0.411959485781067</v>
      </c>
      <c r="D110" s="72">
        <f>(VLOOKUP($A110,'Occupancy Raw Data'!$B$8:$BE$45,'Occupancy Raw Data'!I$3,FALSE))/100</f>
        <v>0.463186599142968</v>
      </c>
      <c r="E110" s="72">
        <f>(VLOOKUP($A110,'Occupancy Raw Data'!$B$8:$BE$45,'Occupancy Raw Data'!J$3,FALSE))/100</f>
        <v>0.48344370860927099</v>
      </c>
      <c r="F110" s="72">
        <f>(VLOOKUP($A110,'Occupancy Raw Data'!$B$8:$BE$45,'Occupancy Raw Data'!K$3,FALSE))/100</f>
        <v>0.42150370081807503</v>
      </c>
      <c r="G110" s="73">
        <f>(VLOOKUP($A110,'Occupancy Raw Data'!$B$8:$BE$45,'Occupancy Raw Data'!L$3,FALSE))/100</f>
        <v>0.41379041682898299</v>
      </c>
      <c r="H110" s="53">
        <f>(VLOOKUP($A110,'Occupancy Raw Data'!$B$8:$BE$45,'Occupancy Raw Data'!N$3,FALSE))/100</f>
        <v>0.43552785352551604</v>
      </c>
      <c r="I110" s="53">
        <f>(VLOOKUP($A110,'Occupancy Raw Data'!$B$8:$BE$45,'Occupancy Raw Data'!O$3,FALSE))/100</f>
        <v>0.44059213089209104</v>
      </c>
      <c r="J110" s="73">
        <f>(VLOOKUP($A110,'Occupancy Raw Data'!$B$8:$BE$45,'Occupancy Raw Data'!P$3,FALSE))/100</f>
        <v>0.43805999220880404</v>
      </c>
      <c r="K110" s="74">
        <f>(VLOOKUP($A110,'Occupancy Raw Data'!$B$8:$BE$45,'Occupancy Raw Data'!R$3,FALSE))/100</f>
        <v>0.42072458122321699</v>
      </c>
      <c r="M110" s="75">
        <f>VLOOKUP($A110,'ADR Raw Data'!$B$6:$BE$43,'ADR Raw Data'!G$1,FALSE)</f>
        <v>113.26072151045101</v>
      </c>
      <c r="N110" s="76">
        <f>VLOOKUP($A110,'ADR Raw Data'!$B$6:$BE$43,'ADR Raw Data'!H$1,FALSE)</f>
        <v>111.062643026004</v>
      </c>
      <c r="O110" s="76">
        <f>VLOOKUP($A110,'ADR Raw Data'!$B$6:$BE$43,'ADR Raw Data'!I$1,FALSE)</f>
        <v>115.61021446593701</v>
      </c>
      <c r="P110" s="76">
        <f>VLOOKUP($A110,'ADR Raw Data'!$B$6:$BE$43,'ADR Raw Data'!J$1,FALSE)</f>
        <v>115.41149879129701</v>
      </c>
      <c r="Q110" s="76">
        <f>VLOOKUP($A110,'ADR Raw Data'!$B$6:$BE$43,'ADR Raw Data'!K$1,FALSE)</f>
        <v>116.197583179297</v>
      </c>
      <c r="R110" s="77">
        <f>VLOOKUP($A110,'ADR Raw Data'!$B$6:$BE$43,'ADR Raw Data'!L$1,FALSE)</f>
        <v>114.449928450385</v>
      </c>
      <c r="S110" s="76">
        <f>VLOOKUP($A110,'ADR Raw Data'!$B$6:$BE$43,'ADR Raw Data'!N$1,FALSE)</f>
        <v>139.05672182468601</v>
      </c>
      <c r="T110" s="76">
        <f>VLOOKUP($A110,'ADR Raw Data'!$B$6:$BE$43,'ADR Raw Data'!O$1,FALSE)</f>
        <v>140.32860300618901</v>
      </c>
      <c r="U110" s="77">
        <f>VLOOKUP($A110,'ADR Raw Data'!$B$6:$BE$43,'ADR Raw Data'!P$1,FALSE)</f>
        <v>139.69633837261</v>
      </c>
      <c r="V110" s="78">
        <f>VLOOKUP($A110,'ADR Raw Data'!$B$6:$BE$43,'ADR Raw Data'!R$1,FALSE)</f>
        <v>121.960401455026</v>
      </c>
      <c r="X110" s="75">
        <f>VLOOKUP($A110,'RevPAR Raw Data'!$B$6:$BE$43,'RevPAR Raw Data'!G$1,FALSE)</f>
        <v>32.716332294507197</v>
      </c>
      <c r="Y110" s="76">
        <f>VLOOKUP($A110,'RevPAR Raw Data'!$B$6:$BE$43,'RevPAR Raw Data'!H$1,FALSE)</f>
        <v>45.753309310479104</v>
      </c>
      <c r="Z110" s="76">
        <f>VLOOKUP($A110,'RevPAR Raw Data'!$B$6:$BE$43,'RevPAR Raw Data'!I$1,FALSE)</f>
        <v>53.549102064666897</v>
      </c>
      <c r="AA110" s="76">
        <f>VLOOKUP($A110,'RevPAR Raw Data'!$B$6:$BE$43,'RevPAR Raw Data'!J$1,FALSE)</f>
        <v>55.794962991819197</v>
      </c>
      <c r="AB110" s="76">
        <f>VLOOKUP($A110,'RevPAR Raw Data'!$B$6:$BE$43,'RevPAR Raw Data'!K$1,FALSE)</f>
        <v>48.977711336190097</v>
      </c>
      <c r="AC110" s="77">
        <f>VLOOKUP($A110,'RevPAR Raw Data'!$B$6:$BE$43,'RevPAR Raw Data'!L$1,FALSE)</f>
        <v>47.358283599532498</v>
      </c>
      <c r="AD110" s="76">
        <f>VLOOKUP($A110,'RevPAR Raw Data'!$B$6:$BE$43,'RevPAR Raw Data'!N$1,FALSE)</f>
        <v>60.563075574600703</v>
      </c>
      <c r="AE110" s="76">
        <f>VLOOKUP($A110,'RevPAR Raw Data'!$B$6:$BE$43,'RevPAR Raw Data'!O$1,FALSE)</f>
        <v>61.8276782236073</v>
      </c>
      <c r="AF110" s="77">
        <f>VLOOKUP($A110,'RevPAR Raw Data'!$B$6:$BE$43,'RevPAR Raw Data'!P$1,FALSE)</f>
        <v>61.195376899103998</v>
      </c>
      <c r="AG110" s="78">
        <f>VLOOKUP($A110,'RevPAR Raw Data'!$B$6:$BE$43,'RevPAR Raw Data'!R$1,FALSE)</f>
        <v>51.3117388279815</v>
      </c>
    </row>
    <row r="111" spans="1:33" x14ac:dyDescent="0.2">
      <c r="A111" s="55" t="s">
        <v>14</v>
      </c>
      <c r="B111" s="43">
        <f>(VLOOKUP($A110,'Occupancy Raw Data'!$B$8:$BE$51,'Occupancy Raw Data'!T$3,FALSE))/100</f>
        <v>-0.46269529938367804</v>
      </c>
      <c r="C111" s="44">
        <f>(VLOOKUP($A110,'Occupancy Raw Data'!$B$8:$BE$51,'Occupancy Raw Data'!U$3,FALSE))/100</f>
        <v>-0.25622936264751001</v>
      </c>
      <c r="D111" s="44">
        <f>(VLOOKUP($A110,'Occupancy Raw Data'!$B$8:$BE$51,'Occupancy Raw Data'!V$3,FALSE))/100</f>
        <v>5.4199310334877106E-2</v>
      </c>
      <c r="E111" s="44">
        <f>(VLOOKUP($A110,'Occupancy Raw Data'!$B$8:$BE$51,'Occupancy Raw Data'!W$3,FALSE))/100</f>
        <v>9.98045094615224E-3</v>
      </c>
      <c r="F111" s="44">
        <f>(VLOOKUP($A110,'Occupancy Raw Data'!$B$8:$BE$51,'Occupancy Raw Data'!X$3,FALSE))/100</f>
        <v>-8.5683534902159686E-2</v>
      </c>
      <c r="G111" s="44">
        <f>(VLOOKUP($A110,'Occupancy Raw Data'!$B$8:$BE$51,'Occupancy Raw Data'!Y$3,FALSE))/100</f>
        <v>-0.162547228531911</v>
      </c>
      <c r="H111" s="45">
        <f>(VLOOKUP($A110,'Occupancy Raw Data'!$B$8:$BE$51,'Occupancy Raw Data'!AA$3,FALSE))/100</f>
        <v>-3.5753579123428796E-2</v>
      </c>
      <c r="I111" s="45">
        <f>(VLOOKUP($A110,'Occupancy Raw Data'!$B$8:$BE$51,'Occupancy Raw Data'!AB$3,FALSE))/100</f>
        <v>0.12015325306016701</v>
      </c>
      <c r="J111" s="44">
        <f>(VLOOKUP($A110,'Occupancy Raw Data'!$B$8:$BE$51,'Occupancy Raw Data'!AC$3,FALSE))/100</f>
        <v>3.6817426369264196E-2</v>
      </c>
      <c r="K111" s="46">
        <f>(VLOOKUP($A110,'Occupancy Raw Data'!$B$8:$BE$51,'Occupancy Raw Data'!AE$3,FALSE))/100</f>
        <v>-0.11173650844038001</v>
      </c>
      <c r="M111" s="43">
        <f>(VLOOKUP($A110,'ADR Raw Data'!$B$6:$BE$49,'ADR Raw Data'!T$1,FALSE))/100</f>
        <v>-3.2884887487272002E-2</v>
      </c>
      <c r="N111" s="44">
        <f>(VLOOKUP($A110,'ADR Raw Data'!$B$6:$BE$49,'ADR Raw Data'!U$1,FALSE))/100</f>
        <v>-4.8644549839583703E-2</v>
      </c>
      <c r="O111" s="44">
        <f>(VLOOKUP($A110,'ADR Raw Data'!$B$6:$BE$49,'ADR Raw Data'!V$1,FALSE))/100</f>
        <v>-5.7146942868966294E-2</v>
      </c>
      <c r="P111" s="44">
        <f>(VLOOKUP($A110,'ADR Raw Data'!$B$6:$BE$49,'ADR Raw Data'!W$1,FALSE))/100</f>
        <v>-8.1833752685103997E-2</v>
      </c>
      <c r="Q111" s="44">
        <f>(VLOOKUP($A110,'ADR Raw Data'!$B$6:$BE$49,'ADR Raw Data'!X$1,FALSE))/100</f>
        <v>-9.5564343340957106E-2</v>
      </c>
      <c r="R111" s="44">
        <f>(VLOOKUP($A110,'ADR Raw Data'!$B$6:$BE$49,'ADR Raw Data'!Y$1,FALSE))/100</f>
        <v>-6.02831923071434E-2</v>
      </c>
      <c r="S111" s="45">
        <f>(VLOOKUP($A110,'ADR Raw Data'!$B$6:$BE$49,'ADR Raw Data'!AA$1,FALSE))/100</f>
        <v>2.5826528313048599E-2</v>
      </c>
      <c r="T111" s="45">
        <f>(VLOOKUP($A110,'ADR Raw Data'!$B$6:$BE$49,'ADR Raw Data'!AB$1,FALSE))/100</f>
        <v>8.7749965916127902E-3</v>
      </c>
      <c r="U111" s="44">
        <f>(VLOOKUP($A110,'ADR Raw Data'!$B$6:$BE$49,'ADR Raw Data'!AC$1,FALSE))/100</f>
        <v>1.8126412371142101E-2</v>
      </c>
      <c r="V111" s="46">
        <f>(VLOOKUP($A110,'ADR Raw Data'!$B$6:$BE$49,'ADR Raw Data'!AE$1,FALSE))/100</f>
        <v>-2.9914075562915299E-2</v>
      </c>
      <c r="X111" s="43">
        <f>(VLOOKUP($A110,'RevPAR Raw Data'!$B$6:$BE$43,'RevPAR Raw Data'!T$1,FALSE))/100</f>
        <v>-0.480364504009828</v>
      </c>
      <c r="Y111" s="44">
        <f>(VLOOKUP($A110,'RevPAR Raw Data'!$B$6:$BE$43,'RevPAR Raw Data'!U$1,FALSE))/100</f>
        <v>-0.292409750485422</v>
      </c>
      <c r="Z111" s="44">
        <f>(VLOOKUP($A110,'RevPAR Raw Data'!$B$6:$BE$43,'RevPAR Raw Data'!V$1,FALSE))/100</f>
        <v>-6.0449574253338403E-3</v>
      </c>
      <c r="AA111" s="44">
        <f>(VLOOKUP($A110,'RevPAR Raw Data'!$B$6:$BE$43,'RevPAR Raw Data'!W$1,FALSE))/100</f>
        <v>-7.2670039493364993E-2</v>
      </c>
      <c r="AB111" s="44">
        <f>(VLOOKUP($A110,'RevPAR Raw Data'!$B$6:$BE$43,'RevPAR Raw Data'!X$1,FALSE))/100</f>
        <v>-0.17305958749506001</v>
      </c>
      <c r="AC111" s="44">
        <f>(VLOOKUP($A110,'RevPAR Raw Data'!$B$6:$BE$43,'RevPAR Raw Data'!Y$1,FALSE))/100</f>
        <v>-0.21303155500247201</v>
      </c>
      <c r="AD111" s="45">
        <f>(VLOOKUP($A110,'RevPAR Raw Data'!$B$6:$BE$43,'RevPAR Raw Data'!AA$1,FALSE))/100</f>
        <v>-1.0850441633904201E-2</v>
      </c>
      <c r="AE111" s="45">
        <f>(VLOOKUP($A110,'RevPAR Raw Data'!$B$6:$BE$43,'RevPAR Raw Data'!AB$1,FALSE))/100</f>
        <v>0.129982594037854</v>
      </c>
      <c r="AF111" s="44">
        <f>(VLOOKUP($A110,'RevPAR Raw Data'!$B$6:$BE$43,'RevPAR Raw Data'!AC$1,FALSE))/100</f>
        <v>5.5611206593219803E-2</v>
      </c>
      <c r="AG111" s="46">
        <f>(VLOOKUP($A110,'RevPAR Raw Data'!$B$6:$BE$43,'RevPAR Raw Data'!AE$1,FALSE))/100</f>
        <v>-0.13830808964667399</v>
      </c>
    </row>
    <row r="112" spans="1:33" x14ac:dyDescent="0.2">
      <c r="A112" s="93"/>
      <c r="B112" s="71"/>
      <c r="C112" s="72"/>
      <c r="D112" s="72"/>
      <c r="E112" s="72"/>
      <c r="F112" s="72"/>
      <c r="G112" s="73"/>
      <c r="H112" s="53"/>
      <c r="I112" s="53"/>
      <c r="J112" s="73"/>
      <c r="K112" s="74"/>
      <c r="M112" s="75"/>
      <c r="N112" s="76"/>
      <c r="O112" s="76"/>
      <c r="P112" s="76"/>
      <c r="Q112" s="76"/>
      <c r="R112" s="77"/>
      <c r="S112" s="76"/>
      <c r="T112" s="76"/>
      <c r="U112" s="77"/>
      <c r="V112" s="78"/>
      <c r="X112" s="75"/>
      <c r="Y112" s="76"/>
      <c r="Z112" s="76"/>
      <c r="AA112" s="76"/>
      <c r="AB112" s="76"/>
      <c r="AC112" s="77"/>
      <c r="AD112" s="76"/>
      <c r="AE112" s="76"/>
      <c r="AF112" s="77"/>
      <c r="AG112" s="78"/>
    </row>
    <row r="113" spans="1:34" x14ac:dyDescent="0.2">
      <c r="A113" s="70" t="s">
        <v>54</v>
      </c>
      <c r="B113" s="71">
        <f>(VLOOKUP($A113,'Occupancy Raw Data'!$B$8:$BE$45,'Occupancy Raw Data'!G$3,FALSE))/100</f>
        <v>0.38895578874935405</v>
      </c>
      <c r="C113" s="72">
        <f>(VLOOKUP($A113,'Occupancy Raw Data'!$B$8:$BE$45,'Occupancy Raw Data'!H$3,FALSE))/100</f>
        <v>0.482195079993118</v>
      </c>
      <c r="D113" s="72">
        <f>(VLOOKUP($A113,'Occupancy Raw Data'!$B$8:$BE$45,'Occupancy Raw Data'!I$3,FALSE))/100</f>
        <v>0.48993634956132803</v>
      </c>
      <c r="E113" s="72">
        <f>(VLOOKUP($A113,'Occupancy Raw Data'!$B$8:$BE$45,'Occupancy Raw Data'!J$3,FALSE))/100</f>
        <v>0.48047479786685005</v>
      </c>
      <c r="F113" s="72">
        <f>(VLOOKUP($A113,'Occupancy Raw Data'!$B$8:$BE$45,'Occupancy Raw Data'!K$3,FALSE))/100</f>
        <v>0.44658523997935601</v>
      </c>
      <c r="G113" s="73">
        <f>(VLOOKUP($A113,'Occupancy Raw Data'!$B$8:$BE$45,'Occupancy Raw Data'!L$3,FALSE))/100</f>
        <v>0.45762945123000098</v>
      </c>
      <c r="H113" s="53">
        <f>(VLOOKUP($A113,'Occupancy Raw Data'!$B$8:$BE$45,'Occupancy Raw Data'!N$3,FALSE))/100</f>
        <v>0.45140202993290801</v>
      </c>
      <c r="I113" s="53">
        <f>(VLOOKUP($A113,'Occupancy Raw Data'!$B$8:$BE$45,'Occupancy Raw Data'!O$3,FALSE))/100</f>
        <v>0.45191811457078901</v>
      </c>
      <c r="J113" s="73">
        <f>(VLOOKUP($A113,'Occupancy Raw Data'!$B$8:$BE$45,'Occupancy Raw Data'!P$3,FALSE))/100</f>
        <v>0.45166007225184901</v>
      </c>
      <c r="K113" s="74">
        <f>(VLOOKUP($A113,'Occupancy Raw Data'!$B$8:$BE$45,'Occupancy Raw Data'!R$3,FALSE))/100</f>
        <v>0.45592391437910101</v>
      </c>
      <c r="M113" s="75">
        <f>VLOOKUP($A113,'ADR Raw Data'!$B$6:$BE$43,'ADR Raw Data'!G$1,FALSE)</f>
        <v>87.625581601061398</v>
      </c>
      <c r="N113" s="76">
        <f>VLOOKUP($A113,'ADR Raw Data'!$B$6:$BE$43,'ADR Raw Data'!H$1,FALSE)</f>
        <v>95.719018908312506</v>
      </c>
      <c r="O113" s="76">
        <f>VLOOKUP($A113,'ADR Raw Data'!$B$6:$BE$43,'ADR Raw Data'!I$1,FALSE)</f>
        <v>98.140438904494303</v>
      </c>
      <c r="P113" s="76">
        <f>VLOOKUP($A113,'ADR Raw Data'!$B$6:$BE$43,'ADR Raw Data'!J$1,FALSE)</f>
        <v>96.392370211242294</v>
      </c>
      <c r="Q113" s="76">
        <f>VLOOKUP($A113,'ADR Raw Data'!$B$6:$BE$43,'ADR Raw Data'!K$1,FALSE)</f>
        <v>95.359483821263396</v>
      </c>
      <c r="R113" s="77">
        <f>VLOOKUP($A113,'ADR Raw Data'!$B$6:$BE$43,'ADR Raw Data'!L$1,FALSE)</f>
        <v>94.932932110367602</v>
      </c>
      <c r="S113" s="76">
        <f>VLOOKUP($A113,'ADR Raw Data'!$B$6:$BE$43,'ADR Raw Data'!N$1,FALSE)</f>
        <v>99.342759146341393</v>
      </c>
      <c r="T113" s="76">
        <f>VLOOKUP($A113,'ADR Raw Data'!$B$6:$BE$43,'ADR Raw Data'!O$1,FALSE)</f>
        <v>97.186661591168601</v>
      </c>
      <c r="U113" s="77">
        <f>VLOOKUP($A113,'ADR Raw Data'!$B$6:$BE$43,'ADR Raw Data'!P$1,FALSE)</f>
        <v>98.2640944581984</v>
      </c>
      <c r="V113" s="78">
        <f>VLOOKUP($A113,'ADR Raw Data'!$B$6:$BE$43,'ADR Raw Data'!R$1,FALSE)</f>
        <v>95.875791828374204</v>
      </c>
      <c r="X113" s="75">
        <f>VLOOKUP($A113,'RevPAR Raw Data'!$B$6:$BE$43,'RevPAR Raw Data'!G$1,FALSE)</f>
        <v>34.0824772062618</v>
      </c>
      <c r="Y113" s="76">
        <f>VLOOKUP($A113,'RevPAR Raw Data'!$B$6:$BE$43,'RevPAR Raw Data'!H$1,FALSE)</f>
        <v>46.155239979356601</v>
      </c>
      <c r="Z113" s="76">
        <f>VLOOKUP($A113,'RevPAR Raw Data'!$B$6:$BE$43,'RevPAR Raw Data'!I$1,FALSE)</f>
        <v>48.0825683812145</v>
      </c>
      <c r="AA113" s="76">
        <f>VLOOKUP($A113,'RevPAR Raw Data'!$B$6:$BE$43,'RevPAR Raw Data'!J$1,FALSE)</f>
        <v>46.314104593153203</v>
      </c>
      <c r="AB113" s="76">
        <f>VLOOKUP($A113,'RevPAR Raw Data'!$B$6:$BE$43,'RevPAR Raw Data'!K$1,FALSE)</f>
        <v>42.586137966626502</v>
      </c>
      <c r="AC113" s="77">
        <f>VLOOKUP($A113,'RevPAR Raw Data'!$B$6:$BE$43,'RevPAR Raw Data'!L$1,FALSE)</f>
        <v>43.4441056253225</v>
      </c>
      <c r="AD113" s="76">
        <f>VLOOKUP($A113,'RevPAR Raw Data'!$B$6:$BE$43,'RevPAR Raw Data'!N$1,FALSE)</f>
        <v>44.843523137794499</v>
      </c>
      <c r="AE113" s="76">
        <f>VLOOKUP($A113,'RevPAR Raw Data'!$B$6:$BE$43,'RevPAR Raw Data'!O$1,FALSE)</f>
        <v>43.920412867710297</v>
      </c>
      <c r="AF113" s="77">
        <f>VLOOKUP($A113,'RevPAR Raw Data'!$B$6:$BE$43,'RevPAR Raw Data'!P$1,FALSE)</f>
        <v>44.381968002752402</v>
      </c>
      <c r="AG113" s="78">
        <f>VLOOKUP($A113,'RevPAR Raw Data'!$B$6:$BE$43,'RevPAR Raw Data'!R$1,FALSE)</f>
        <v>43.712066304588198</v>
      </c>
    </row>
    <row r="114" spans="1:34" x14ac:dyDescent="0.2">
      <c r="A114" s="55" t="s">
        <v>14</v>
      </c>
      <c r="B114" s="43">
        <f>(VLOOKUP($A113,'Occupancy Raw Data'!$B$8:$BE$51,'Occupancy Raw Data'!T$3,FALSE))/100</f>
        <v>-0.133618204850973</v>
      </c>
      <c r="C114" s="44">
        <f>(VLOOKUP($A113,'Occupancy Raw Data'!$B$8:$BE$51,'Occupancy Raw Data'!U$3,FALSE))/100</f>
        <v>-7.3937737729286107E-2</v>
      </c>
      <c r="D114" s="44">
        <f>(VLOOKUP($A113,'Occupancy Raw Data'!$B$8:$BE$51,'Occupancy Raw Data'!V$3,FALSE))/100</f>
        <v>-0.15339855648881001</v>
      </c>
      <c r="E114" s="44">
        <f>(VLOOKUP($A113,'Occupancy Raw Data'!$B$8:$BE$51,'Occupancy Raw Data'!W$3,FALSE))/100</f>
        <v>-0.193915386113619</v>
      </c>
      <c r="F114" s="44">
        <f>(VLOOKUP($A113,'Occupancy Raw Data'!$B$8:$BE$51,'Occupancy Raw Data'!X$3,FALSE))/100</f>
        <v>-0.123152543362036</v>
      </c>
      <c r="G114" s="44">
        <f>(VLOOKUP($A113,'Occupancy Raw Data'!$B$8:$BE$51,'Occupancy Raw Data'!Y$3,FALSE))/100</f>
        <v>-0.137756673140502</v>
      </c>
      <c r="H114" s="45">
        <f>(VLOOKUP($A113,'Occupancy Raw Data'!$B$8:$BE$51,'Occupancy Raw Data'!AA$3,FALSE))/100</f>
        <v>-6.1755284891515501E-2</v>
      </c>
      <c r="I114" s="45">
        <f>(VLOOKUP($A113,'Occupancy Raw Data'!$B$8:$BE$51,'Occupancy Raw Data'!AB$3,FALSE))/100</f>
        <v>-6.1433736203880503E-4</v>
      </c>
      <c r="J114" s="44">
        <f>(VLOOKUP($A113,'Occupancy Raw Data'!$B$8:$BE$51,'Occupancy Raw Data'!AC$3,FALSE))/100</f>
        <v>-3.2131998540092098E-2</v>
      </c>
      <c r="K114" s="46">
        <f>(VLOOKUP($A113,'Occupancy Raw Data'!$B$8:$BE$51,'Occupancy Raw Data'!AE$3,FALSE))/100</f>
        <v>-0.110274140786166</v>
      </c>
      <c r="M114" s="43">
        <f>(VLOOKUP($A113,'ADR Raw Data'!$B$6:$BE$49,'ADR Raw Data'!T$1,FALSE))/100</f>
        <v>-3.9143596546510903E-3</v>
      </c>
      <c r="N114" s="44">
        <f>(VLOOKUP($A113,'ADR Raw Data'!$B$6:$BE$49,'ADR Raw Data'!U$1,FALSE))/100</f>
        <v>2.9671484711472396E-2</v>
      </c>
      <c r="O114" s="44">
        <f>(VLOOKUP($A113,'ADR Raw Data'!$B$6:$BE$49,'ADR Raw Data'!V$1,FALSE))/100</f>
        <v>-1.5575556961545598E-5</v>
      </c>
      <c r="P114" s="44">
        <f>(VLOOKUP($A113,'ADR Raw Data'!$B$6:$BE$49,'ADR Raw Data'!W$1,FALSE))/100</f>
        <v>-1.0533419115570599E-2</v>
      </c>
      <c r="Q114" s="44">
        <f>(VLOOKUP($A113,'ADR Raw Data'!$B$6:$BE$49,'ADR Raw Data'!X$1,FALSE))/100</f>
        <v>2.4923709066523202E-2</v>
      </c>
      <c r="R114" s="44">
        <f>(VLOOKUP($A113,'ADR Raw Data'!$B$6:$BE$49,'ADR Raw Data'!Y$1,FALSE))/100</f>
        <v>7.1079761005335591E-3</v>
      </c>
      <c r="S114" s="45">
        <f>(VLOOKUP($A113,'ADR Raw Data'!$B$6:$BE$49,'ADR Raw Data'!AA$1,FALSE))/100</f>
        <v>3.3049825569596299E-2</v>
      </c>
      <c r="T114" s="45">
        <f>(VLOOKUP($A113,'ADR Raw Data'!$B$6:$BE$49,'ADR Raw Data'!AB$1,FALSE))/100</f>
        <v>8.3086927491814091E-4</v>
      </c>
      <c r="U114" s="44">
        <f>(VLOOKUP($A113,'ADR Raw Data'!$B$6:$BE$49,'ADR Raw Data'!AC$1,FALSE))/100</f>
        <v>1.70089950289459E-2</v>
      </c>
      <c r="V114" s="46">
        <f>(VLOOKUP($A113,'ADR Raw Data'!$B$6:$BE$49,'ADR Raw Data'!AE$1,FALSE))/100</f>
        <v>1.0533828501349101E-2</v>
      </c>
      <c r="X114" s="43">
        <f>(VLOOKUP($A113,'RevPAR Raw Data'!$B$6:$BE$43,'RevPAR Raw Data'!T$1,FALSE))/100</f>
        <v>-0.13700953479542899</v>
      </c>
      <c r="Y114" s="44">
        <f>(VLOOKUP($A113,'RevPAR Raw Data'!$B$6:$BE$43,'RevPAR Raw Data'!U$1,FALSE))/100</f>
        <v>-4.6460095472449003E-2</v>
      </c>
      <c r="Z114" s="44">
        <f>(VLOOKUP($A113,'RevPAR Raw Data'!$B$6:$BE$43,'RevPAR Raw Data'!V$1,FALSE))/100</f>
        <v>-0.153411742777817</v>
      </c>
      <c r="AA114" s="44">
        <f>(VLOOKUP($A113,'RevPAR Raw Data'!$B$6:$BE$43,'RevPAR Raw Data'!W$1,FALSE))/100</f>
        <v>-0.202406213194297</v>
      </c>
      <c r="AB114" s="44">
        <f>(VLOOKUP($A113,'RevPAR Raw Data'!$B$6:$BE$43,'RevPAR Raw Data'!X$1,FALSE))/100</f>
        <v>-0.101298252457071</v>
      </c>
      <c r="AC114" s="44">
        <f>(VLOOKUP($A113,'RevPAR Raw Data'!$B$6:$BE$43,'RevPAR Raw Data'!Y$1,FALSE))/100</f>
        <v>-0.13162786818034</v>
      </c>
      <c r="AD114" s="45">
        <f>(VLOOKUP($A113,'RevPAR Raw Data'!$B$6:$BE$43,'RevPAR Raw Data'!AA$1,FALSE))/100</f>
        <v>-3.0746460715584498E-2</v>
      </c>
      <c r="AE114" s="45">
        <f>(VLOOKUP($A113,'RevPAR Raw Data'!$B$6:$BE$43,'RevPAR Raw Data'!AB$1,FALSE))/100</f>
        <v>2.16021478840784E-4</v>
      </c>
      <c r="AF114" s="44">
        <f>(VLOOKUP($A113,'RevPAR Raw Data'!$B$6:$BE$43,'RevPAR Raw Data'!AC$1,FALSE))/100</f>
        <v>-1.5669536514584703E-2</v>
      </c>
      <c r="AG114" s="46">
        <f>(VLOOKUP($A113,'RevPAR Raw Data'!$B$6:$BE$43,'RevPAR Raw Data'!AE$1,FALSE))/100</f>
        <v>-0.100901921171992</v>
      </c>
    </row>
    <row r="115" spans="1:34" x14ac:dyDescent="0.2">
      <c r="A115" s="93"/>
      <c r="B115" s="71"/>
      <c r="C115" s="72"/>
      <c r="D115" s="72"/>
      <c r="E115" s="72"/>
      <c r="F115" s="72"/>
      <c r="G115" s="73"/>
      <c r="H115" s="53"/>
      <c r="I115" s="53"/>
      <c r="J115" s="73"/>
      <c r="K115" s="74"/>
      <c r="M115" s="75"/>
      <c r="N115" s="76"/>
      <c r="O115" s="76"/>
      <c r="P115" s="76"/>
      <c r="Q115" s="76"/>
      <c r="R115" s="77"/>
      <c r="S115" s="76"/>
      <c r="T115" s="76"/>
      <c r="U115" s="77"/>
      <c r="V115" s="78"/>
      <c r="X115" s="75"/>
      <c r="Y115" s="76"/>
      <c r="Z115" s="76"/>
      <c r="AA115" s="76"/>
      <c r="AB115" s="76"/>
      <c r="AC115" s="77"/>
      <c r="AD115" s="76"/>
      <c r="AE115" s="76"/>
      <c r="AF115" s="77"/>
      <c r="AG115" s="78"/>
    </row>
    <row r="116" spans="1:34" x14ac:dyDescent="0.2">
      <c r="A116" s="70" t="s">
        <v>50</v>
      </c>
      <c r="B116" s="71">
        <f>(VLOOKUP($A116,'Occupancy Raw Data'!$B$8:$BE$45,'Occupancy Raw Data'!G$3,FALSE))/100</f>
        <v>0.28748114630467503</v>
      </c>
      <c r="C116" s="72">
        <f>(VLOOKUP($A116,'Occupancy Raw Data'!$B$8:$BE$45,'Occupancy Raw Data'!H$3,FALSE))/100</f>
        <v>0.44072398190045198</v>
      </c>
      <c r="D116" s="72">
        <f>(VLOOKUP($A116,'Occupancy Raw Data'!$B$8:$BE$45,'Occupancy Raw Data'!I$3,FALSE))/100</f>
        <v>0.49441930618401203</v>
      </c>
      <c r="E116" s="72">
        <f>(VLOOKUP($A116,'Occupancy Raw Data'!$B$8:$BE$45,'Occupancy Raw Data'!J$3,FALSE))/100</f>
        <v>0.52579185520361893</v>
      </c>
      <c r="F116" s="72">
        <f>(VLOOKUP($A116,'Occupancy Raw Data'!$B$8:$BE$45,'Occupancy Raw Data'!K$3,FALSE))/100</f>
        <v>0.43619909502262399</v>
      </c>
      <c r="G116" s="73">
        <f>(VLOOKUP($A116,'Occupancy Raw Data'!$B$8:$BE$45,'Occupancy Raw Data'!L$3,FALSE))/100</f>
        <v>0.43692307692307603</v>
      </c>
      <c r="H116" s="53">
        <f>(VLOOKUP($A116,'Occupancy Raw Data'!$B$8:$BE$45,'Occupancy Raw Data'!N$3,FALSE))/100</f>
        <v>0.53936651583710404</v>
      </c>
      <c r="I116" s="53">
        <f>(VLOOKUP($A116,'Occupancy Raw Data'!$B$8:$BE$45,'Occupancy Raw Data'!O$3,FALSE))/100</f>
        <v>0.52790346907993901</v>
      </c>
      <c r="J116" s="73">
        <f>(VLOOKUP($A116,'Occupancy Raw Data'!$B$8:$BE$45,'Occupancy Raw Data'!P$3,FALSE))/100</f>
        <v>0.53363499245852097</v>
      </c>
      <c r="K116" s="74">
        <f>(VLOOKUP($A116,'Occupancy Raw Data'!$B$8:$BE$45,'Occupancy Raw Data'!R$3,FALSE))/100</f>
        <v>0.46455505279034598</v>
      </c>
      <c r="M116" s="75">
        <f>VLOOKUP($A116,'ADR Raw Data'!$B$6:$BE$43,'ADR Raw Data'!G$1,FALSE)</f>
        <v>92.231542497376694</v>
      </c>
      <c r="N116" s="76">
        <f>VLOOKUP($A116,'ADR Raw Data'!$B$6:$BE$43,'ADR Raw Data'!H$1,FALSE)</f>
        <v>98.792943189596102</v>
      </c>
      <c r="O116" s="76">
        <f>VLOOKUP($A116,'ADR Raw Data'!$B$6:$BE$43,'ADR Raw Data'!I$1,FALSE)</f>
        <v>102.805253203172</v>
      </c>
      <c r="P116" s="76">
        <f>VLOOKUP($A116,'ADR Raw Data'!$B$6:$BE$43,'ADR Raw Data'!J$1,FALSE)</f>
        <v>103.98729776247799</v>
      </c>
      <c r="Q116" s="76">
        <f>VLOOKUP($A116,'ADR Raw Data'!$B$6:$BE$43,'ADR Raw Data'!K$1,FALSE)</f>
        <v>101.135235131396</v>
      </c>
      <c r="R116" s="77">
        <f>VLOOKUP($A116,'ADR Raw Data'!$B$6:$BE$43,'ADR Raw Data'!L$1,FALSE)</f>
        <v>100.55542253521099</v>
      </c>
      <c r="S116" s="76">
        <f>VLOOKUP($A116,'ADR Raw Data'!$B$6:$BE$43,'ADR Raw Data'!N$1,FALSE)</f>
        <v>107.879737136465</v>
      </c>
      <c r="T116" s="76">
        <f>VLOOKUP($A116,'ADR Raw Data'!$B$6:$BE$43,'ADR Raw Data'!O$1,FALSE)</f>
        <v>108.980137142857</v>
      </c>
      <c r="U116" s="77">
        <f>VLOOKUP($A116,'ADR Raw Data'!$B$6:$BE$43,'ADR Raw Data'!P$1,FALSE)</f>
        <v>108.424027699265</v>
      </c>
      <c r="V116" s="78">
        <f>VLOOKUP($A116,'ADR Raw Data'!$B$6:$BE$43,'ADR Raw Data'!R$1,FALSE)</f>
        <v>103.13790166975799</v>
      </c>
      <c r="X116" s="75">
        <f>VLOOKUP($A116,'RevPAR Raw Data'!$B$6:$BE$43,'RevPAR Raw Data'!G$1,FALSE)</f>
        <v>26.514829562594201</v>
      </c>
      <c r="Y116" s="76">
        <f>VLOOKUP($A116,'RevPAR Raw Data'!$B$6:$BE$43,'RevPAR Raw Data'!H$1,FALSE)</f>
        <v>43.540419306183999</v>
      </c>
      <c r="Z116" s="76">
        <f>VLOOKUP($A116,'RevPAR Raw Data'!$B$6:$BE$43,'RevPAR Raw Data'!I$1,FALSE)</f>
        <v>50.8289019607843</v>
      </c>
      <c r="AA116" s="76">
        <f>VLOOKUP($A116,'RevPAR Raw Data'!$B$6:$BE$43,'RevPAR Raw Data'!J$1,FALSE)</f>
        <v>54.675674208144699</v>
      </c>
      <c r="AB116" s="76">
        <f>VLOOKUP($A116,'RevPAR Raw Data'!$B$6:$BE$43,'RevPAR Raw Data'!K$1,FALSE)</f>
        <v>44.115098039215603</v>
      </c>
      <c r="AC116" s="77">
        <f>VLOOKUP($A116,'RevPAR Raw Data'!$B$6:$BE$43,'RevPAR Raw Data'!L$1,FALSE)</f>
        <v>43.9349846153846</v>
      </c>
      <c r="AD116" s="76">
        <f>VLOOKUP($A116,'RevPAR Raw Data'!$B$6:$BE$43,'RevPAR Raw Data'!N$1,FALSE)</f>
        <v>58.186717948717899</v>
      </c>
      <c r="AE116" s="76">
        <f>VLOOKUP($A116,'RevPAR Raw Data'!$B$6:$BE$43,'RevPAR Raw Data'!O$1,FALSE)</f>
        <v>57.530992458521801</v>
      </c>
      <c r="AF116" s="77">
        <f>VLOOKUP($A116,'RevPAR Raw Data'!$B$6:$BE$43,'RevPAR Raw Data'!P$1,FALSE)</f>
        <v>57.858855203619903</v>
      </c>
      <c r="AG116" s="78">
        <f>VLOOKUP($A116,'RevPAR Raw Data'!$B$6:$BE$43,'RevPAR Raw Data'!R$1,FALSE)</f>
        <v>47.913233354880397</v>
      </c>
    </row>
    <row r="117" spans="1:34" x14ac:dyDescent="0.2">
      <c r="A117" s="55" t="s">
        <v>14</v>
      </c>
      <c r="B117" s="43">
        <f>(VLOOKUP($A116,'Occupancy Raw Data'!$B$8:$BE$51,'Occupancy Raw Data'!T$3,FALSE))/100</f>
        <v>-0.23825363187916601</v>
      </c>
      <c r="C117" s="44">
        <f>(VLOOKUP($A116,'Occupancy Raw Data'!$B$8:$BE$51,'Occupancy Raw Data'!U$3,FALSE))/100</f>
        <v>-0.264592036109978</v>
      </c>
      <c r="D117" s="44">
        <f>(VLOOKUP($A116,'Occupancy Raw Data'!$B$8:$BE$51,'Occupancy Raw Data'!V$3,FALSE))/100</f>
        <v>-0.26830260757309299</v>
      </c>
      <c r="E117" s="44">
        <f>(VLOOKUP($A116,'Occupancy Raw Data'!$B$8:$BE$51,'Occupancy Raw Data'!W$3,FALSE))/100</f>
        <v>-0.17580545916509302</v>
      </c>
      <c r="F117" s="44">
        <f>(VLOOKUP($A116,'Occupancy Raw Data'!$B$8:$BE$51,'Occupancy Raw Data'!X$3,FALSE))/100</f>
        <v>-0.126828864127776</v>
      </c>
      <c r="G117" s="44">
        <f>(VLOOKUP($A116,'Occupancy Raw Data'!$B$8:$BE$51,'Occupancy Raw Data'!Y$3,FALSE))/100</f>
        <v>-0.21695806044827701</v>
      </c>
      <c r="H117" s="45">
        <f>(VLOOKUP($A116,'Occupancy Raw Data'!$B$8:$BE$51,'Occupancy Raw Data'!AA$3,FALSE))/100</f>
        <v>1.15733935649948E-2</v>
      </c>
      <c r="I117" s="45">
        <f>(VLOOKUP($A116,'Occupancy Raw Data'!$B$8:$BE$51,'Occupancy Raw Data'!AB$3,FALSE))/100</f>
        <v>6.0500804215717505E-2</v>
      </c>
      <c r="J117" s="44">
        <f>(VLOOKUP($A116,'Occupancy Raw Data'!$B$8:$BE$51,'Occupancy Raw Data'!AC$3,FALSE))/100</f>
        <v>3.5196902943291704E-2</v>
      </c>
      <c r="K117" s="46">
        <f>(VLOOKUP($A116,'Occupancy Raw Data'!$B$8:$BE$51,'Occupancy Raw Data'!AE$3,FALSE))/100</f>
        <v>-0.14891964496521701</v>
      </c>
      <c r="M117" s="43">
        <f>(VLOOKUP($A116,'ADR Raw Data'!$B$6:$BE$49,'ADR Raw Data'!T$1,FALSE))/100</f>
        <v>1.85954743356786E-2</v>
      </c>
      <c r="N117" s="44">
        <f>(VLOOKUP($A116,'ADR Raw Data'!$B$6:$BE$49,'ADR Raw Data'!U$1,FALSE))/100</f>
        <v>-6.7242405438221794E-3</v>
      </c>
      <c r="O117" s="44">
        <f>(VLOOKUP($A116,'ADR Raw Data'!$B$6:$BE$49,'ADR Raw Data'!V$1,FALSE))/100</f>
        <v>6.8671244062876897E-3</v>
      </c>
      <c r="P117" s="44">
        <f>(VLOOKUP($A116,'ADR Raw Data'!$B$6:$BE$49,'ADR Raw Data'!W$1,FALSE))/100</f>
        <v>4.3452521712567201E-2</v>
      </c>
      <c r="Q117" s="44">
        <f>(VLOOKUP($A116,'ADR Raw Data'!$B$6:$BE$49,'ADR Raw Data'!X$1,FALSE))/100</f>
        <v>4.5846506504826197E-2</v>
      </c>
      <c r="R117" s="44">
        <f>(VLOOKUP($A116,'ADR Raw Data'!$B$6:$BE$49,'ADR Raw Data'!Y$1,FALSE))/100</f>
        <v>2.1423571866186698E-2</v>
      </c>
      <c r="S117" s="45">
        <f>(VLOOKUP($A116,'ADR Raw Data'!$B$6:$BE$49,'ADR Raw Data'!AA$1,FALSE))/100</f>
        <v>1.2201145806511899E-2</v>
      </c>
      <c r="T117" s="45">
        <f>(VLOOKUP($A116,'ADR Raw Data'!$B$6:$BE$49,'ADR Raw Data'!AB$1,FALSE))/100</f>
        <v>3.4882716026102399E-2</v>
      </c>
      <c r="U117" s="44">
        <f>(VLOOKUP($A116,'ADR Raw Data'!$B$6:$BE$49,'ADR Raw Data'!AC$1,FALSE))/100</f>
        <v>2.3206976522457002E-2</v>
      </c>
      <c r="V117" s="46">
        <f>(VLOOKUP($A116,'ADR Raw Data'!$B$6:$BE$49,'ADR Raw Data'!AE$1,FALSE))/100</f>
        <v>2.6502468047141303E-2</v>
      </c>
      <c r="X117" s="43">
        <f>(VLOOKUP($A116,'RevPAR Raw Data'!$B$6:$BE$43,'RevPAR Raw Data'!T$1,FALSE))/100</f>
        <v>-0.22408859684047899</v>
      </c>
      <c r="Y117" s="44">
        <f>(VLOOKUP($A116,'RevPAR Raw Data'!$B$6:$BE$43,'RevPAR Raw Data'!U$1,FALSE))/100</f>
        <v>-0.26953709615701699</v>
      </c>
      <c r="Z117" s="44">
        <f>(VLOOKUP($A116,'RevPAR Raw Data'!$B$6:$BE$43,'RevPAR Raw Data'!V$1,FALSE))/100</f>
        <v>-0.26327795055154096</v>
      </c>
      <c r="AA117" s="44">
        <f>(VLOOKUP($A116,'RevPAR Raw Data'!$B$6:$BE$43,'RevPAR Raw Data'!W$1,FALSE))/100</f>
        <v>-0.139992127984085</v>
      </c>
      <c r="AB117" s="44">
        <f>(VLOOKUP($A116,'RevPAR Raw Data'!$B$6:$BE$43,'RevPAR Raw Data'!X$1,FALSE))/100</f>
        <v>-8.6797017967184101E-2</v>
      </c>
      <c r="AC117" s="44">
        <f>(VLOOKUP($A116,'RevPAR Raw Data'!$B$6:$BE$43,'RevPAR Raw Data'!Y$1,FALSE))/100</f>
        <v>-0.200182505182052</v>
      </c>
      <c r="AD117" s="45">
        <f>(VLOOKUP($A116,'RevPAR Raw Data'!$B$6:$BE$43,'RevPAR Raw Data'!AA$1,FALSE))/100</f>
        <v>2.3915748033869401E-2</v>
      </c>
      <c r="AE117" s="45">
        <f>(VLOOKUP($A116,'RevPAR Raw Data'!$B$6:$BE$43,'RevPAR Raw Data'!AB$1,FALSE))/100</f>
        <v>9.7493952614627608E-2</v>
      </c>
      <c r="AF117" s="44">
        <f>(VLOOKUP($A116,'RevPAR Raw Data'!$B$6:$BE$43,'RevPAR Raw Data'!AC$1,FALSE))/100</f>
        <v>5.9220693166016899E-2</v>
      </c>
      <c r="AG117" s="46">
        <f>(VLOOKUP($A116,'RevPAR Raw Data'!$B$6:$BE$43,'RevPAR Raw Data'!AE$1,FALSE))/100</f>
        <v>-0.12636391505035799</v>
      </c>
    </row>
    <row r="118" spans="1:34" x14ac:dyDescent="0.2">
      <c r="A118" s="93"/>
      <c r="B118" s="71"/>
      <c r="C118" s="72"/>
      <c r="D118" s="72"/>
      <c r="E118" s="72"/>
      <c r="F118" s="72"/>
      <c r="G118" s="73"/>
      <c r="H118" s="53"/>
      <c r="I118" s="53"/>
      <c r="J118" s="73"/>
      <c r="K118" s="74"/>
      <c r="M118" s="75"/>
      <c r="N118" s="76"/>
      <c r="O118" s="76"/>
      <c r="P118" s="76"/>
      <c r="Q118" s="76"/>
      <c r="R118" s="77"/>
      <c r="S118" s="76"/>
      <c r="T118" s="76"/>
      <c r="U118" s="77"/>
      <c r="V118" s="78"/>
      <c r="X118" s="75"/>
      <c r="Y118" s="76"/>
      <c r="Z118" s="76"/>
      <c r="AA118" s="76"/>
      <c r="AB118" s="76"/>
      <c r="AC118" s="77"/>
      <c r="AD118" s="76"/>
      <c r="AE118" s="76"/>
      <c r="AF118" s="77"/>
      <c r="AG118" s="78"/>
    </row>
    <row r="119" spans="1:34" x14ac:dyDescent="0.2">
      <c r="A119" s="70" t="s">
        <v>51</v>
      </c>
      <c r="B119" s="71">
        <f>(VLOOKUP($A119,'Occupancy Raw Data'!$B$8:$BE$45,'Occupancy Raw Data'!G$3,FALSE))/100</f>
        <v>0.269488188976377</v>
      </c>
      <c r="C119" s="72">
        <f>(VLOOKUP($A119,'Occupancy Raw Data'!$B$8:$BE$45,'Occupancy Raw Data'!H$3,FALSE))/100</f>
        <v>0.36122047244094396</v>
      </c>
      <c r="D119" s="72">
        <f>(VLOOKUP($A119,'Occupancy Raw Data'!$B$8:$BE$45,'Occupancy Raw Data'!I$3,FALSE))/100</f>
        <v>0.38917322834645601</v>
      </c>
      <c r="E119" s="72">
        <f>(VLOOKUP($A119,'Occupancy Raw Data'!$B$8:$BE$45,'Occupancy Raw Data'!J$3,FALSE))/100</f>
        <v>0.39803149606299199</v>
      </c>
      <c r="F119" s="72">
        <f>(VLOOKUP($A119,'Occupancy Raw Data'!$B$8:$BE$45,'Occupancy Raw Data'!K$3,FALSE))/100</f>
        <v>0.35</v>
      </c>
      <c r="G119" s="73">
        <f>(VLOOKUP($A119,'Occupancy Raw Data'!$B$8:$BE$45,'Occupancy Raw Data'!L$3,FALSE))/100</f>
        <v>0.35358267716535402</v>
      </c>
      <c r="H119" s="53">
        <f>(VLOOKUP($A119,'Occupancy Raw Data'!$B$8:$BE$45,'Occupancy Raw Data'!N$3,FALSE))/100</f>
        <v>0.32755905511811001</v>
      </c>
      <c r="I119" s="53">
        <f>(VLOOKUP($A119,'Occupancy Raw Data'!$B$8:$BE$45,'Occupancy Raw Data'!O$3,FALSE))/100</f>
        <v>0.36299212598425101</v>
      </c>
      <c r="J119" s="73">
        <f>(VLOOKUP($A119,'Occupancy Raw Data'!$B$8:$BE$45,'Occupancy Raw Data'!P$3,FALSE))/100</f>
        <v>0.34527559055118096</v>
      </c>
      <c r="K119" s="74">
        <f>(VLOOKUP($A119,'Occupancy Raw Data'!$B$8:$BE$45,'Occupancy Raw Data'!R$3,FALSE))/100</f>
        <v>0.35120922384701897</v>
      </c>
      <c r="M119" s="75">
        <f>VLOOKUP($A119,'ADR Raw Data'!$B$6:$BE$43,'ADR Raw Data'!G$1,FALSE)</f>
        <v>80.948604821037193</v>
      </c>
      <c r="N119" s="76">
        <f>VLOOKUP($A119,'ADR Raw Data'!$B$6:$BE$43,'ADR Raw Data'!H$1,FALSE)</f>
        <v>85.597046321525795</v>
      </c>
      <c r="O119" s="76">
        <f>VLOOKUP($A119,'ADR Raw Data'!$B$6:$BE$43,'ADR Raw Data'!I$1,FALSE)</f>
        <v>87.335720789074301</v>
      </c>
      <c r="P119" s="76">
        <f>VLOOKUP($A119,'ADR Raw Data'!$B$6:$BE$43,'ADR Raw Data'!J$1,FALSE)</f>
        <v>87.806043521266005</v>
      </c>
      <c r="Q119" s="76">
        <f>VLOOKUP($A119,'ADR Raw Data'!$B$6:$BE$43,'ADR Raw Data'!K$1,FALSE)</f>
        <v>85.252604049493797</v>
      </c>
      <c r="R119" s="77">
        <f>VLOOKUP($A119,'ADR Raw Data'!$B$6:$BE$43,'ADR Raw Data'!L$1,FALSE)</f>
        <v>85.700355194298993</v>
      </c>
      <c r="S119" s="76">
        <f>VLOOKUP($A119,'ADR Raw Data'!$B$6:$BE$43,'ADR Raw Data'!N$1,FALSE)</f>
        <v>90.395931490384598</v>
      </c>
      <c r="T119" s="76">
        <f>VLOOKUP($A119,'ADR Raw Data'!$B$6:$BE$43,'ADR Raw Data'!O$1,FALSE)</f>
        <v>92.280466377440305</v>
      </c>
      <c r="U119" s="77">
        <f>VLOOKUP($A119,'ADR Raw Data'!$B$6:$BE$43,'ADR Raw Data'!P$1,FALSE)</f>
        <v>91.386547890535894</v>
      </c>
      <c r="V119" s="78">
        <f>VLOOKUP($A119,'ADR Raw Data'!$B$6:$BE$43,'ADR Raw Data'!R$1,FALSE)</f>
        <v>87.297533829770103</v>
      </c>
      <c r="X119" s="75">
        <f>VLOOKUP($A119,'RevPAR Raw Data'!$B$6:$BE$43,'RevPAR Raw Data'!G$1,FALSE)</f>
        <v>21.814692913385802</v>
      </c>
      <c r="Y119" s="76">
        <f>VLOOKUP($A119,'RevPAR Raw Data'!$B$6:$BE$43,'RevPAR Raw Data'!H$1,FALSE)</f>
        <v>30.919405511811</v>
      </c>
      <c r="Z119" s="76">
        <f>VLOOKUP($A119,'RevPAR Raw Data'!$B$6:$BE$43,'RevPAR Raw Data'!I$1,FALSE)</f>
        <v>33.9887244094488</v>
      </c>
      <c r="AA119" s="76">
        <f>VLOOKUP($A119,'RevPAR Raw Data'!$B$6:$BE$43,'RevPAR Raw Data'!J$1,FALSE)</f>
        <v>34.949570866141698</v>
      </c>
      <c r="AB119" s="76">
        <f>VLOOKUP($A119,'RevPAR Raw Data'!$B$6:$BE$43,'RevPAR Raw Data'!K$1,FALSE)</f>
        <v>29.838411417322799</v>
      </c>
      <c r="AC119" s="77">
        <f>VLOOKUP($A119,'RevPAR Raw Data'!$B$6:$BE$43,'RevPAR Raw Data'!L$1,FALSE)</f>
        <v>30.302161023621998</v>
      </c>
      <c r="AD119" s="76">
        <f>VLOOKUP($A119,'RevPAR Raw Data'!$B$6:$BE$43,'RevPAR Raw Data'!N$1,FALSE)</f>
        <v>29.610005905511802</v>
      </c>
      <c r="AE119" s="76">
        <f>VLOOKUP($A119,'RevPAR Raw Data'!$B$6:$BE$43,'RevPAR Raw Data'!O$1,FALSE)</f>
        <v>33.497082677165302</v>
      </c>
      <c r="AF119" s="77">
        <f>VLOOKUP($A119,'RevPAR Raw Data'!$B$6:$BE$43,'RevPAR Raw Data'!P$1,FALSE)</f>
        <v>31.5535442913385</v>
      </c>
      <c r="AG119" s="78">
        <f>VLOOKUP($A119,'RevPAR Raw Data'!$B$6:$BE$43,'RevPAR Raw Data'!R$1,FALSE)</f>
        <v>30.659699100112402</v>
      </c>
    </row>
    <row r="120" spans="1:34" x14ac:dyDescent="0.2">
      <c r="A120" s="55" t="s">
        <v>14</v>
      </c>
      <c r="B120" s="43">
        <f>(VLOOKUP($A119,'Occupancy Raw Data'!$B$8:$BE$51,'Occupancy Raw Data'!T$3,FALSE))/100</f>
        <v>-0.22703502268402001</v>
      </c>
      <c r="C120" s="44">
        <f>(VLOOKUP($A119,'Occupancy Raw Data'!$B$8:$BE$51,'Occupancy Raw Data'!U$3,FALSE))/100</f>
        <v>-5.2883703673166506E-2</v>
      </c>
      <c r="D120" s="44">
        <f>(VLOOKUP($A119,'Occupancy Raw Data'!$B$8:$BE$51,'Occupancy Raw Data'!V$3,FALSE))/100</f>
        <v>-6.4789094261489794E-2</v>
      </c>
      <c r="E120" s="44">
        <f>(VLOOKUP($A119,'Occupancy Raw Data'!$B$8:$BE$51,'Occupancy Raw Data'!W$3,FALSE))/100</f>
        <v>-6.1515191956937498E-2</v>
      </c>
      <c r="F120" s="44">
        <f>(VLOOKUP($A119,'Occupancy Raw Data'!$B$8:$BE$51,'Occupancy Raw Data'!X$3,FALSE))/100</f>
        <v>-2.9457364341085198E-2</v>
      </c>
      <c r="G120" s="44">
        <f>(VLOOKUP($A119,'Occupancy Raw Data'!$B$8:$BE$51,'Occupancy Raw Data'!Y$3,FALSE))/100</f>
        <v>-8.4414660163342994E-2</v>
      </c>
      <c r="H120" s="45">
        <f>(VLOOKUP($A119,'Occupancy Raw Data'!$B$8:$BE$51,'Occupancy Raw Data'!AA$3,FALSE))/100</f>
        <v>-0.12511160104986799</v>
      </c>
      <c r="I120" s="45">
        <f>(VLOOKUP($A119,'Occupancy Raw Data'!$B$8:$BE$51,'Occupancy Raw Data'!AB$3,FALSE))/100</f>
        <v>3.2877594846098701E-2</v>
      </c>
      <c r="J120" s="44">
        <f>(VLOOKUP($A119,'Occupancy Raw Data'!$B$8:$BE$51,'Occupancy Raw Data'!AC$3,FALSE))/100</f>
        <v>-4.8616144439991703E-2</v>
      </c>
      <c r="K120" s="46">
        <f>(VLOOKUP($A119,'Occupancy Raw Data'!$B$8:$BE$51,'Occupancy Raw Data'!AE$3,FALSE))/100</f>
        <v>-7.4634306562863392E-2</v>
      </c>
      <c r="M120" s="43">
        <f>(VLOOKUP($A119,'ADR Raw Data'!$B$6:$BE$49,'ADR Raw Data'!T$1,FALSE))/100</f>
        <v>-6.37226387666366E-2</v>
      </c>
      <c r="N120" s="44">
        <f>(VLOOKUP($A119,'ADR Raw Data'!$B$6:$BE$49,'ADR Raw Data'!U$1,FALSE))/100</f>
        <v>-4.8831072593686103E-2</v>
      </c>
      <c r="O120" s="44">
        <f>(VLOOKUP($A119,'ADR Raw Data'!$B$6:$BE$49,'ADR Raw Data'!V$1,FALSE))/100</f>
        <v>-4.9396595225565193E-2</v>
      </c>
      <c r="P120" s="44">
        <f>(VLOOKUP($A119,'ADR Raw Data'!$B$6:$BE$49,'ADR Raw Data'!W$1,FALSE))/100</f>
        <v>-4.7671383683835396E-2</v>
      </c>
      <c r="Q120" s="44">
        <f>(VLOOKUP($A119,'ADR Raw Data'!$B$6:$BE$49,'ADR Raw Data'!X$1,FALSE))/100</f>
        <v>-7.0766955053356104E-2</v>
      </c>
      <c r="R120" s="44">
        <f>(VLOOKUP($A119,'ADR Raw Data'!$B$6:$BE$49,'ADR Raw Data'!Y$1,FALSE))/100</f>
        <v>-5.3788412140350302E-2</v>
      </c>
      <c r="S120" s="45">
        <f>(VLOOKUP($A119,'ADR Raw Data'!$B$6:$BE$49,'ADR Raw Data'!AA$1,FALSE))/100</f>
        <v>-6.2853814624964505E-2</v>
      </c>
      <c r="T120" s="45">
        <f>(VLOOKUP($A119,'ADR Raw Data'!$B$6:$BE$49,'ADR Raw Data'!AB$1,FALSE))/100</f>
        <v>-5.6610798250049305E-2</v>
      </c>
      <c r="U120" s="44">
        <f>(VLOOKUP($A119,'ADR Raw Data'!$B$6:$BE$49,'ADR Raw Data'!AC$1,FALSE))/100</f>
        <v>-5.9004441274184298E-2</v>
      </c>
      <c r="V120" s="46">
        <f>(VLOOKUP($A119,'ADR Raw Data'!$B$6:$BE$49,'ADR Raw Data'!AE$1,FALSE))/100</f>
        <v>-5.4813930745476094E-2</v>
      </c>
      <c r="X120" s="43">
        <f>(VLOOKUP($A119,'RevPAR Raw Data'!$B$6:$BE$43,'RevPAR Raw Data'!T$1,FALSE))/100</f>
        <v>-0.27629039071278699</v>
      </c>
      <c r="Y120" s="44">
        <f>(VLOOKUP($A119,'RevPAR Raw Data'!$B$6:$BE$43,'RevPAR Raw Data'!U$1,FALSE))/100</f>
        <v>-9.9132408293765198E-2</v>
      </c>
      <c r="Z120" s="44">
        <f>(VLOOKUP($A119,'RevPAR Raw Data'!$B$6:$BE$43,'RevPAR Raw Data'!V$1,FALSE))/100</f>
        <v>-0.110985328822789</v>
      </c>
      <c r="AA120" s="44">
        <f>(VLOOKUP($A119,'RevPAR Raw Data'!$B$6:$BE$43,'RevPAR Raw Data'!W$1,FALSE))/100</f>
        <v>-0.10625406132260901</v>
      </c>
      <c r="AB120" s="44">
        <f>(VLOOKUP($A119,'RevPAR Raw Data'!$B$6:$BE$43,'RevPAR Raw Data'!X$1,FALSE))/100</f>
        <v>-9.81397114161255E-2</v>
      </c>
      <c r="AC120" s="44">
        <f>(VLOOKUP($A119,'RevPAR Raw Data'!$B$6:$BE$43,'RevPAR Raw Data'!Y$1,FALSE))/100</f>
        <v>-0.13366254177213899</v>
      </c>
      <c r="AD120" s="45">
        <f>(VLOOKUP($A119,'RevPAR Raw Data'!$B$6:$BE$43,'RevPAR Raw Data'!AA$1,FALSE))/100</f>
        <v>-0.180101674295012</v>
      </c>
      <c r="AE120" s="45">
        <f>(VLOOKUP($A119,'RevPAR Raw Data'!$B$6:$BE$43,'RevPAR Raw Data'!AB$1,FALSE))/100</f>
        <v>-2.5594430292729901E-2</v>
      </c>
      <c r="AF120" s="44">
        <f>(VLOOKUP($A119,'RevPAR Raw Data'!$B$6:$BE$43,'RevPAR Raw Data'!AC$1,FALSE))/100</f>
        <v>-0.10475201727458901</v>
      </c>
      <c r="AG120" s="46">
        <f>(VLOOKUP($A119,'RevPAR Raw Data'!$B$6:$BE$43,'RevPAR Raw Data'!AE$1,FALSE))/100</f>
        <v>-0.12535723759716599</v>
      </c>
    </row>
    <row r="121" spans="1:34" x14ac:dyDescent="0.2">
      <c r="A121" s="93"/>
      <c r="B121" s="71"/>
      <c r="C121" s="72"/>
      <c r="D121" s="72"/>
      <c r="E121" s="72"/>
      <c r="F121" s="72"/>
      <c r="G121" s="73"/>
      <c r="H121" s="53"/>
      <c r="I121" s="53"/>
      <c r="J121" s="73"/>
      <c r="K121" s="74"/>
      <c r="M121" s="75"/>
      <c r="N121" s="76"/>
      <c r="O121" s="76"/>
      <c r="P121" s="76"/>
      <c r="Q121" s="76"/>
      <c r="R121" s="77"/>
      <c r="S121" s="76"/>
      <c r="T121" s="76"/>
      <c r="U121" s="77"/>
      <c r="V121" s="78"/>
      <c r="X121" s="75"/>
      <c r="Y121" s="76"/>
      <c r="Z121" s="76"/>
      <c r="AA121" s="76"/>
      <c r="AB121" s="76"/>
      <c r="AC121" s="77"/>
      <c r="AD121" s="76"/>
      <c r="AE121" s="76"/>
      <c r="AF121" s="77"/>
      <c r="AG121" s="78"/>
    </row>
    <row r="122" spans="1:34" x14ac:dyDescent="0.2">
      <c r="A122" s="70" t="s">
        <v>48</v>
      </c>
      <c r="B122" s="71">
        <f>(VLOOKUP($A122,'Occupancy Raw Data'!$B$8:$BE$54,'Occupancy Raw Data'!G$3,FALSE))/100</f>
        <v>0.32492290440145699</v>
      </c>
      <c r="C122" s="72">
        <f>(VLOOKUP($A122,'Occupancy Raw Data'!$B$8:$BE$54,'Occupancy Raw Data'!H$3,FALSE))/100</f>
        <v>0.49565461171853004</v>
      </c>
      <c r="D122" s="72">
        <f>(VLOOKUP($A122,'Occupancy Raw Data'!$B$8:$BE$54,'Occupancy Raw Data'!I$3,FALSE))/100</f>
        <v>0.53294084664984498</v>
      </c>
      <c r="E122" s="72">
        <f>(VLOOKUP($A122,'Occupancy Raw Data'!$B$8:$BE$54,'Occupancy Raw Data'!J$3,FALSE))/100</f>
        <v>0.52845528455284496</v>
      </c>
      <c r="F122" s="72">
        <f>(VLOOKUP($A122,'Occupancy Raw Data'!$B$8:$BE$54,'Occupancy Raw Data'!K$3,FALSE))/100</f>
        <v>0.48079618727221701</v>
      </c>
      <c r="G122" s="73">
        <f>(VLOOKUP($A122,'Occupancy Raw Data'!$B$8:$BE$54,'Occupancy Raw Data'!L$3,FALSE))/100</f>
        <v>0.472553966918979</v>
      </c>
      <c r="H122" s="53">
        <f>(VLOOKUP($A122,'Occupancy Raw Data'!$B$8:$BE$54,'Occupancy Raw Data'!N$3,FALSE))/100</f>
        <v>0.43257639472946402</v>
      </c>
      <c r="I122" s="53">
        <f>(VLOOKUP($A122,'Occupancy Raw Data'!$B$8:$BE$54,'Occupancy Raw Data'!O$3,FALSE))/100</f>
        <v>0.436220913933277</v>
      </c>
      <c r="J122" s="73">
        <f>(VLOOKUP($A122,'Occupancy Raw Data'!$B$8:$BE$54,'Occupancy Raw Data'!P$3,FALSE))/100</f>
        <v>0.43439865433137004</v>
      </c>
      <c r="K122" s="74">
        <f>(VLOOKUP($A122,'Occupancy Raw Data'!$B$8:$BE$54,'Occupancy Raw Data'!R$3,FALSE))/100</f>
        <v>0.46165244903680502</v>
      </c>
      <c r="M122" s="75">
        <f>VLOOKUP($A122,'ADR Raw Data'!$B$6:$BE$54,'ADR Raw Data'!G$1,FALSE)</f>
        <v>89.620465918895505</v>
      </c>
      <c r="N122" s="76">
        <f>VLOOKUP($A122,'ADR Raw Data'!$B$6:$BE$54,'ADR Raw Data'!H$1,FALSE)</f>
        <v>102.72715497737499</v>
      </c>
      <c r="O122" s="76">
        <f>VLOOKUP($A122,'ADR Raw Data'!$B$6:$BE$54,'ADR Raw Data'!I$1,FALSE)</f>
        <v>105.771751709626</v>
      </c>
      <c r="P122" s="76">
        <f>VLOOKUP($A122,'ADR Raw Data'!$B$6:$BE$54,'ADR Raw Data'!J$1,FALSE)</f>
        <v>106.210578249336</v>
      </c>
      <c r="Q122" s="76">
        <f>VLOOKUP($A122,'ADR Raw Data'!$B$6:$BE$54,'ADR Raw Data'!K$1,FALSE)</f>
        <v>106.53202332361499</v>
      </c>
      <c r="R122" s="77">
        <f>VLOOKUP($A122,'ADR Raw Data'!$B$6:$BE$54,'ADR Raw Data'!L$1,FALSE)</f>
        <v>103.164830327479</v>
      </c>
      <c r="S122" s="76">
        <f>VLOOKUP($A122,'ADR Raw Data'!$B$6:$BE$54,'ADR Raw Data'!N$1,FALSE)</f>
        <v>114.215599481529</v>
      </c>
      <c r="T122" s="76">
        <f>VLOOKUP($A122,'ADR Raw Data'!$B$6:$BE$54,'ADR Raw Data'!O$1,FALSE)</f>
        <v>109.900944730077</v>
      </c>
      <c r="U122" s="77">
        <f>VLOOKUP($A122,'ADR Raw Data'!$B$6:$BE$54,'ADR Raw Data'!P$1,FALSE)</f>
        <v>112.04922232978301</v>
      </c>
      <c r="V122" s="78">
        <f>VLOOKUP($A122,'ADR Raw Data'!$B$6:$BE$54,'ADR Raw Data'!R$1,FALSE)</f>
        <v>105.553372950464</v>
      </c>
      <c r="X122" s="75">
        <f>VLOOKUP($A122,'RevPAR Raw Data'!$B$6:$BE$54,'RevPAR Raw Data'!G$1,FALSE)</f>
        <v>29.1197420801794</v>
      </c>
      <c r="Y122" s="76">
        <f>VLOOKUP($A122,'RevPAR Raw Data'!$B$6:$BE$54,'RevPAR Raw Data'!H$1,FALSE)</f>
        <v>50.917188113260401</v>
      </c>
      <c r="Z122" s="76">
        <f>VLOOKUP($A122,'RevPAR Raw Data'!$B$6:$BE$54,'RevPAR Raw Data'!I$1,FALSE)</f>
        <v>56.370086907765597</v>
      </c>
      <c r="AA122" s="76">
        <f>VLOOKUP($A122,'RevPAR Raw Data'!$B$6:$BE$54,'RevPAR Raw Data'!J$1,FALSE)</f>
        <v>56.127541351275497</v>
      </c>
      <c r="AB122" s="76">
        <f>VLOOKUP($A122,'RevPAR Raw Data'!$B$6:$BE$54,'RevPAR Raw Data'!K$1,FALSE)</f>
        <v>51.220190636389098</v>
      </c>
      <c r="AC122" s="77">
        <f>VLOOKUP($A122,'RevPAR Raw Data'!$B$6:$BE$54,'RevPAR Raw Data'!L$1,FALSE)</f>
        <v>48.750949817774</v>
      </c>
      <c r="AD122" s="76">
        <f>VLOOKUP($A122,'RevPAR Raw Data'!$B$6:$BE$54,'RevPAR Raw Data'!N$1,FALSE)</f>
        <v>49.406972245584498</v>
      </c>
      <c r="AE122" s="76">
        <f>VLOOKUP($A122,'RevPAR Raw Data'!$B$6:$BE$54,'RevPAR Raw Data'!O$1,FALSE)</f>
        <v>47.941090552284798</v>
      </c>
      <c r="AF122" s="77">
        <f>VLOOKUP($A122,'RevPAR Raw Data'!$B$6:$BE$54,'RevPAR Raw Data'!P$1,FALSE)</f>
        <v>48.674031398934602</v>
      </c>
      <c r="AG122" s="78">
        <f>VLOOKUP($A122,'RevPAR Raw Data'!$B$6:$BE$54,'RevPAR Raw Data'!R$1,FALSE)</f>
        <v>48.728973126676998</v>
      </c>
    </row>
    <row r="123" spans="1:34" x14ac:dyDescent="0.2">
      <c r="A123" s="55" t="s">
        <v>14</v>
      </c>
      <c r="B123" s="43">
        <f>(VLOOKUP($A122,'Occupancy Raw Data'!$B$8:$BE$54,'Occupancy Raw Data'!T$3,FALSE))/100</f>
        <v>-0.265060240963855</v>
      </c>
      <c r="C123" s="44">
        <f>(VLOOKUP($A122,'Occupancy Raw Data'!$B$8:$BE$54,'Occupancy Raw Data'!U$3,FALSE))/100</f>
        <v>-3.1232876712328703E-2</v>
      </c>
      <c r="D123" s="44">
        <f>(VLOOKUP($A122,'Occupancy Raw Data'!$B$8:$BE$54,'Occupancy Raw Data'!V$3,FALSE))/100</f>
        <v>-9.3898951382268794E-2</v>
      </c>
      <c r="E123" s="44">
        <f>(VLOOKUP($A122,'Occupancy Raw Data'!$B$8:$BE$54,'Occupancy Raw Data'!W$3,FALSE))/100</f>
        <v>-0.106211474632527</v>
      </c>
      <c r="F123" s="44">
        <f>(VLOOKUP($A122,'Occupancy Raw Data'!$B$8:$BE$54,'Occupancy Raw Data'!X$3,FALSE))/100</f>
        <v>-0.100209863588667</v>
      </c>
      <c r="G123" s="44">
        <f>(VLOOKUP($A122,'Occupancy Raw Data'!$B$8:$BE$54,'Occupancy Raw Data'!Y$3,FALSE))/100</f>
        <v>-0.11424067262217501</v>
      </c>
      <c r="H123" s="45">
        <f>(VLOOKUP($A122,'Occupancy Raw Data'!$B$8:$BE$54,'Occupancy Raw Data'!AA$3,FALSE))/100</f>
        <v>-0.113727742676622</v>
      </c>
      <c r="I123" s="45">
        <f>(VLOOKUP($A122,'Occupancy Raw Data'!$B$8:$BE$54,'Occupancy Raw Data'!AB$3,FALSE))/100</f>
        <v>3.5262807717897499E-2</v>
      </c>
      <c r="J123" s="44">
        <f>(VLOOKUP($A122,'Occupancy Raw Data'!$B$8:$BE$54,'Occupancy Raw Data'!AC$3,FALSE))/100</f>
        <v>-4.4697903822441404E-2</v>
      </c>
      <c r="K123" s="46">
        <f>(VLOOKUP($A122,'Occupancy Raw Data'!$B$8:$BE$54,'Occupancy Raw Data'!AE$3,FALSE))/100</f>
        <v>-9.6559291480523501E-2</v>
      </c>
      <c r="M123" s="43">
        <f>(VLOOKUP($A122,'ADR Raw Data'!$B$6:$BE$54,'ADR Raw Data'!T$1,FALSE))/100</f>
        <v>-7.0337023788031097E-2</v>
      </c>
      <c r="N123" s="44">
        <f>(VLOOKUP($A122,'ADR Raw Data'!$B$6:$BE$54,'ADR Raw Data'!U$1,FALSE))/100</f>
        <v>-1.5481942576245999E-2</v>
      </c>
      <c r="O123" s="44">
        <f>(VLOOKUP($A122,'ADR Raw Data'!$B$6:$BE$54,'ADR Raw Data'!V$1,FALSE))/100</f>
        <v>-2.9574393893591601E-2</v>
      </c>
      <c r="P123" s="44">
        <f>(VLOOKUP($A122,'ADR Raw Data'!$B$6:$BE$54,'ADR Raw Data'!W$1,FALSE))/100</f>
        <v>-2.3786133061986597E-2</v>
      </c>
      <c r="Q123" s="44">
        <f>(VLOOKUP($A122,'ADR Raw Data'!$B$6:$BE$54,'ADR Raw Data'!X$1,FALSE))/100</f>
        <v>-3.5229504368855802E-2</v>
      </c>
      <c r="R123" s="44">
        <f>(VLOOKUP($A122,'ADR Raw Data'!$B$6:$BE$54,'ADR Raw Data'!Y$1,FALSE))/100</f>
        <v>-2.9107410171580899E-2</v>
      </c>
      <c r="S123" s="45">
        <f>(VLOOKUP($A122,'ADR Raw Data'!$B$6:$BE$54,'ADR Raw Data'!AA$1,FALSE))/100</f>
        <v>-2.3806045039019199E-3</v>
      </c>
      <c r="T123" s="45">
        <f>(VLOOKUP($A122,'ADR Raw Data'!$B$6:$BE$54,'ADR Raw Data'!AB$1,FALSE))/100</f>
        <v>1.1293496280230299E-2</v>
      </c>
      <c r="U123" s="44">
        <f>(VLOOKUP($A122,'ADR Raw Data'!$B$6:$BE$54,'ADR Raw Data'!AC$1,FALSE))/100</f>
        <v>2.2812729260826298E-3</v>
      </c>
      <c r="V123" s="46">
        <f>(VLOOKUP($A122,'ADR Raw Data'!$B$6:$BE$54,'ADR Raw Data'!AE$1,FALSE))/100</f>
        <v>-1.9616360847081002E-2</v>
      </c>
      <c r="X123" s="43">
        <f>(VLOOKUP($A122,'RevPAR Raw Data'!$B$6:$BE$54,'RevPAR Raw Data'!T$1,FALSE))/100</f>
        <v>-0.31675371627794996</v>
      </c>
      <c r="Y123" s="44">
        <f>(VLOOKUP($A122,'RevPAR Raw Data'!$B$6:$BE$54,'RevPAR Raw Data'!U$1,FALSE))/100</f>
        <v>-4.62312736848235E-2</v>
      </c>
      <c r="Z123" s="44">
        <f>(VLOOKUP($A122,'RevPAR Raw Data'!$B$6:$BE$54,'RevPAR Raw Data'!V$1,FALSE))/100</f>
        <v>-0.12069634070148601</v>
      </c>
      <c r="AA123" s="44">
        <f>(VLOOKUP($A122,'RevPAR Raw Data'!$B$6:$BE$54,'RevPAR Raw Data'!W$1,FALSE))/100</f>
        <v>-0.12747124742619401</v>
      </c>
      <c r="AB123" s="44">
        <f>(VLOOKUP($A122,'RevPAR Raw Data'!$B$6:$BE$54,'RevPAR Raw Data'!X$1,FALSE))/100</f>
        <v>-0.13190902413042299</v>
      </c>
      <c r="AC123" s="44">
        <f>(VLOOKUP($A122,'RevPAR Raw Data'!$B$6:$BE$54,'RevPAR Raw Data'!Y$1,FALSE))/100</f>
        <v>-0.14002283267746501</v>
      </c>
      <c r="AD123" s="45">
        <f>(VLOOKUP($A122,'RevPAR Raw Data'!$B$6:$BE$54,'RevPAR Raw Data'!AA$1,FALSE))/100</f>
        <v>-0.11583760640408901</v>
      </c>
      <c r="AE123" s="45">
        <f>(VLOOKUP($A122,'RevPAR Raw Data'!$B$6:$BE$54,'RevPAR Raw Data'!AB$1,FALSE))/100</f>
        <v>4.6954544385920401E-2</v>
      </c>
      <c r="AF123" s="44">
        <f>(VLOOKUP($A122,'RevPAR Raw Data'!$B$6:$BE$54,'RevPAR Raw Data'!AC$1,FALSE))/100</f>
        <v>-4.2518599014201498E-2</v>
      </c>
      <c r="AG123" s="46">
        <f>(VLOOKUP($A122,'RevPAR Raw Data'!$B$6:$BE$54,'RevPAR Raw Data'!AE$1,FALSE))/100</f>
        <v>-0.11428151042278399</v>
      </c>
    </row>
    <row r="124" spans="1:34" x14ac:dyDescent="0.2">
      <c r="A124" s="83"/>
      <c r="B124" s="84"/>
      <c r="C124" s="85"/>
      <c r="D124" s="85"/>
      <c r="E124" s="85"/>
      <c r="F124" s="85"/>
      <c r="G124" s="86"/>
      <c r="H124" s="85"/>
      <c r="I124" s="85"/>
      <c r="J124" s="86"/>
      <c r="K124" s="87"/>
      <c r="M124" s="84"/>
      <c r="N124" s="85"/>
      <c r="O124" s="85"/>
      <c r="P124" s="85"/>
      <c r="Q124" s="85"/>
      <c r="R124" s="86"/>
      <c r="S124" s="85"/>
      <c r="T124" s="85"/>
      <c r="U124" s="86"/>
      <c r="V124" s="87"/>
      <c r="X124" s="84"/>
      <c r="Y124" s="85"/>
      <c r="Z124" s="85"/>
      <c r="AA124" s="85"/>
      <c r="AB124" s="85"/>
      <c r="AC124" s="86"/>
      <c r="AD124" s="85"/>
      <c r="AE124" s="85"/>
      <c r="AF124" s="86"/>
      <c r="AG124" s="87"/>
    </row>
    <row r="125" spans="1:34" x14ac:dyDescent="0.2">
      <c r="A125" s="70" t="s">
        <v>56</v>
      </c>
      <c r="B125" s="71">
        <f>(VLOOKUP($A125,'Occupancy Raw Data'!$B$8:$BE$45,'Occupancy Raw Data'!G$3,FALSE))/100</f>
        <v>0.30271686663908404</v>
      </c>
      <c r="C125" s="72">
        <f>(VLOOKUP($A125,'Occupancy Raw Data'!$B$8:$BE$45,'Occupancy Raw Data'!H$3,FALSE))/100</f>
        <v>0.43056130188939401</v>
      </c>
      <c r="D125" s="72">
        <f>(VLOOKUP($A125,'Occupancy Raw Data'!$B$8:$BE$45,'Occupancy Raw Data'!I$3,FALSE))/100</f>
        <v>0.45400634395255801</v>
      </c>
      <c r="E125" s="72">
        <f>(VLOOKUP($A125,'Occupancy Raw Data'!$B$8:$BE$45,'Occupancy Raw Data'!J$3,FALSE))/100</f>
        <v>0.45938491242587198</v>
      </c>
      <c r="F125" s="72">
        <f>(VLOOKUP($A125,'Occupancy Raw Data'!$B$8:$BE$45,'Occupancy Raw Data'!K$3,FALSE))/100</f>
        <v>0.41083988415390899</v>
      </c>
      <c r="G125" s="73">
        <f>(VLOOKUP($A125,'Occupancy Raw Data'!$B$8:$BE$45,'Occupancy Raw Data'!L$3,FALSE))/100</f>
        <v>0.41150186181216297</v>
      </c>
      <c r="H125" s="53">
        <f>(VLOOKUP($A125,'Occupancy Raw Data'!$B$8:$BE$45,'Occupancy Raw Data'!N$3,FALSE))/100</f>
        <v>0.43635360639911702</v>
      </c>
      <c r="I125" s="53">
        <f>(VLOOKUP($A125,'Occupancy Raw Data'!$B$8:$BE$45,'Occupancy Raw Data'!O$3,FALSE))/100</f>
        <v>0.39125637843056099</v>
      </c>
      <c r="J125" s="73">
        <f>(VLOOKUP($A125,'Occupancy Raw Data'!$B$8:$BE$45,'Occupancy Raw Data'!P$3,FALSE))/100</f>
        <v>0.41380499241483903</v>
      </c>
      <c r="K125" s="74">
        <f>(VLOOKUP($A125,'Occupancy Raw Data'!$B$8:$BE$45,'Occupancy Raw Data'!R$3,FALSE))/100</f>
        <v>0.41215989912721296</v>
      </c>
      <c r="M125" s="75">
        <f>VLOOKUP($A125,'ADR Raw Data'!$B$6:$BE$43,'ADR Raw Data'!G$1,FALSE)</f>
        <v>91.034615034168496</v>
      </c>
      <c r="N125" s="76">
        <f>VLOOKUP($A125,'ADR Raw Data'!$B$6:$BE$43,'ADR Raw Data'!H$1,FALSE)</f>
        <v>102.090819987187</v>
      </c>
      <c r="O125" s="76">
        <f>VLOOKUP($A125,'ADR Raw Data'!$B$6:$BE$43,'ADR Raw Data'!I$1,FALSE)</f>
        <v>104.807348116646</v>
      </c>
      <c r="P125" s="76">
        <f>VLOOKUP($A125,'ADR Raw Data'!$B$6:$BE$43,'ADR Raw Data'!J$1,FALSE)</f>
        <v>103.111395977184</v>
      </c>
      <c r="Q125" s="76">
        <f>VLOOKUP($A125,'ADR Raw Data'!$B$6:$BE$43,'ADR Raw Data'!K$1,FALSE)</f>
        <v>99.5105605908022</v>
      </c>
      <c r="R125" s="77">
        <f>VLOOKUP($A125,'ADR Raw Data'!$B$6:$BE$43,'ADR Raw Data'!L$1,FALSE)</f>
        <v>100.77621355318701</v>
      </c>
      <c r="S125" s="76">
        <f>VLOOKUP($A125,'ADR Raw Data'!$B$6:$BE$43,'ADR Raw Data'!N$1,FALSE)</f>
        <v>107.517948798988</v>
      </c>
      <c r="T125" s="76">
        <f>VLOOKUP($A125,'ADR Raw Data'!$B$6:$BE$43,'ADR Raw Data'!O$1,FALSE)</f>
        <v>108.43934437786299</v>
      </c>
      <c r="U125" s="77">
        <f>VLOOKUP($A125,'ADR Raw Data'!$B$6:$BE$43,'ADR Raw Data'!P$1,FALSE)</f>
        <v>107.953542742876</v>
      </c>
      <c r="V125" s="78">
        <f>VLOOKUP($A125,'ADR Raw Data'!$B$6:$BE$43,'ADR Raw Data'!R$1,FALSE)</f>
        <v>102.835064053537</v>
      </c>
      <c r="W125" s="58"/>
      <c r="X125" s="75">
        <f>VLOOKUP($A125,'RevPAR Raw Data'!$B$6:$BE$43,'RevPAR Raw Data'!G$1,FALSE)</f>
        <v>27.557713418838699</v>
      </c>
      <c r="Y125" s="76">
        <f>VLOOKUP($A125,'RevPAR Raw Data'!$B$6:$BE$43,'RevPAR Raw Data'!H$1,FALSE)</f>
        <v>43.956356364639298</v>
      </c>
      <c r="Z125" s="76">
        <f>VLOOKUP($A125,'RevPAR Raw Data'!$B$6:$BE$43,'RevPAR Raw Data'!I$1,FALSE)</f>
        <v>47.5832009378016</v>
      </c>
      <c r="AA125" s="76">
        <f>VLOOKUP($A125,'RevPAR Raw Data'!$B$6:$BE$43,'RevPAR Raw Data'!J$1,FALSE)</f>
        <v>47.367819611088102</v>
      </c>
      <c r="AB125" s="76">
        <f>VLOOKUP($A125,'RevPAR Raw Data'!$B$6:$BE$43,'RevPAR Raw Data'!K$1,FALSE)</f>
        <v>40.882907185215799</v>
      </c>
      <c r="AC125" s="77">
        <f>VLOOKUP($A125,'RevPAR Raw Data'!$B$6:$BE$43,'RevPAR Raw Data'!L$1,FALSE)</f>
        <v>41.469599503516697</v>
      </c>
      <c r="AD125" s="76">
        <f>VLOOKUP($A125,'RevPAR Raw Data'!$B$6:$BE$43,'RevPAR Raw Data'!N$1,FALSE)</f>
        <v>46.9158447110743</v>
      </c>
      <c r="AE125" s="76">
        <f>VLOOKUP($A125,'RevPAR Raw Data'!$B$6:$BE$43,'RevPAR Raw Data'!O$1,FALSE)</f>
        <v>42.427585160667398</v>
      </c>
      <c r="AF125" s="77">
        <f>VLOOKUP($A125,'RevPAR Raw Data'!$B$6:$BE$43,'RevPAR Raw Data'!P$1,FALSE)</f>
        <v>44.671714935870902</v>
      </c>
      <c r="AG125" s="78">
        <f>VLOOKUP($A125,'RevPAR Raw Data'!$B$6:$BE$43,'RevPAR Raw Data'!R$1,FALSE)</f>
        <v>42.384489627046499</v>
      </c>
    </row>
    <row r="126" spans="1:34" x14ac:dyDescent="0.2">
      <c r="A126" s="55" t="s">
        <v>14</v>
      </c>
      <c r="B126" s="43">
        <f>(VLOOKUP($A125,'Occupancy Raw Data'!$B$8:$BE$51,'Occupancy Raw Data'!T$3,FALSE))/100</f>
        <v>-0.224219029222157</v>
      </c>
      <c r="C126" s="44">
        <f>(VLOOKUP($A125,'Occupancy Raw Data'!$B$8:$BE$51,'Occupancy Raw Data'!U$3,FALSE))/100</f>
        <v>-6.2715530242634501E-2</v>
      </c>
      <c r="D126" s="44">
        <f>(VLOOKUP($A125,'Occupancy Raw Data'!$B$8:$BE$51,'Occupancy Raw Data'!V$3,FALSE))/100</f>
        <v>-0.14308284207503902</v>
      </c>
      <c r="E126" s="44">
        <f>(VLOOKUP($A125,'Occupancy Raw Data'!$B$8:$BE$51,'Occupancy Raw Data'!W$3,FALSE))/100</f>
        <v>-0.15649391700637399</v>
      </c>
      <c r="F126" s="44">
        <f>(VLOOKUP($A125,'Occupancy Raw Data'!$B$8:$BE$51,'Occupancy Raw Data'!X$3,FALSE))/100</f>
        <v>-0.11469737321388401</v>
      </c>
      <c r="G126" s="44">
        <f>(VLOOKUP($A125,'Occupancy Raw Data'!$B$8:$BE$51,'Occupancy Raw Data'!Y$3,FALSE))/100</f>
        <v>-0.138423340994554</v>
      </c>
      <c r="H126" s="45">
        <f>(VLOOKUP($A125,'Occupancy Raw Data'!$B$8:$BE$51,'Occupancy Raw Data'!AA$3,FALSE))/100</f>
        <v>-2.6276026622230001E-2</v>
      </c>
      <c r="I126" s="45">
        <f>(VLOOKUP($A125,'Occupancy Raw Data'!$B$8:$BE$51,'Occupancy Raw Data'!AB$3,FALSE))/100</f>
        <v>-0.11596187420207199</v>
      </c>
      <c r="J126" s="44">
        <f>(VLOOKUP($A125,'Occupancy Raw Data'!$B$8:$BE$51,'Occupancy Raw Data'!AC$3,FALSE))/100</f>
        <v>-7.0839532928877999E-2</v>
      </c>
      <c r="K126" s="46">
        <f>(VLOOKUP($A125,'Occupancy Raw Data'!$B$8:$BE$51,'Occupancy Raw Data'!AE$3,FALSE))/100</f>
        <v>-0.12006365980171299</v>
      </c>
      <c r="M126" s="43">
        <f>(VLOOKUP($A125,'ADR Raw Data'!$B$6:$BE$49,'ADR Raw Data'!T$1,FALSE))/100</f>
        <v>-3.2489317217115399E-2</v>
      </c>
      <c r="N126" s="44">
        <f>(VLOOKUP($A125,'ADR Raw Data'!$B$6:$BE$49,'ADR Raw Data'!U$1,FALSE))/100</f>
        <v>2.50472249786114E-2</v>
      </c>
      <c r="O126" s="44">
        <f>(VLOOKUP($A125,'ADR Raw Data'!$B$6:$BE$49,'ADR Raw Data'!V$1,FALSE))/100</f>
        <v>4.5442212911865801E-2</v>
      </c>
      <c r="P126" s="44">
        <f>(VLOOKUP($A125,'ADR Raw Data'!$B$6:$BE$49,'ADR Raw Data'!W$1,FALSE))/100</f>
        <v>6.4907051302994304E-3</v>
      </c>
      <c r="Q126" s="44">
        <f>(VLOOKUP($A125,'ADR Raw Data'!$B$6:$BE$49,'ADR Raw Data'!X$1,FALSE))/100</f>
        <v>1.5048523537113801E-2</v>
      </c>
      <c r="R126" s="44">
        <f>(VLOOKUP($A125,'ADR Raw Data'!$B$6:$BE$49,'ADR Raw Data'!Y$1,FALSE))/100</f>
        <v>1.6003308233508401E-2</v>
      </c>
      <c r="S126" s="45">
        <f>(VLOOKUP($A125,'ADR Raw Data'!$B$6:$BE$49,'ADR Raw Data'!AA$1,FALSE))/100</f>
        <v>-4.7866183205059502E-3</v>
      </c>
      <c r="T126" s="45">
        <f>(VLOOKUP($A125,'ADR Raw Data'!$B$6:$BE$49,'ADR Raw Data'!AB$1,FALSE))/100</f>
        <v>7.1711088398827205E-3</v>
      </c>
      <c r="U126" s="44">
        <f>(VLOOKUP($A125,'ADR Raw Data'!$B$6:$BE$49,'ADR Raw Data'!AC$1,FALSE))/100</f>
        <v>9.3865089965294998E-4</v>
      </c>
      <c r="V126" s="46">
        <f>(VLOOKUP($A125,'ADR Raw Data'!$B$6:$BE$49,'ADR Raw Data'!AE$1,FALSE))/100</f>
        <v>1.27307153808547E-2</v>
      </c>
      <c r="X126" s="43">
        <f>(VLOOKUP($A125,'RevPAR Raw Data'!$B$6:$BE$43,'RevPAR Raw Data'!T$1,FALSE))/100</f>
        <v>-0.24942362327276002</v>
      </c>
      <c r="Y126" s="44">
        <f>(VLOOKUP($A125,'RevPAR Raw Data'!$B$6:$BE$43,'RevPAR Raw Data'!U$1,FALSE))/100</f>
        <v>-3.9239155259663303E-2</v>
      </c>
      <c r="Z126" s="44">
        <f>(VLOOKUP($A125,'RevPAR Raw Data'!$B$6:$BE$43,'RevPAR Raw Data'!V$1,FALSE))/100</f>
        <v>-0.104142630136782</v>
      </c>
      <c r="AA126" s="44">
        <f>(VLOOKUP($A125,'RevPAR Raw Data'!$B$6:$BE$43,'RevPAR Raw Data'!W$1,FALSE))/100</f>
        <v>-0.151018967746049</v>
      </c>
      <c r="AB126" s="44">
        <f>(VLOOKUP($A125,'RevPAR Raw Data'!$B$6:$BE$43,'RevPAR Raw Data'!X$1,FALSE))/100</f>
        <v>-0.101374875797224</v>
      </c>
      <c r="AC126" s="44">
        <f>(VLOOKUP($A125,'RevPAR Raw Data'!$B$6:$BE$43,'RevPAR Raw Data'!Y$1,FALSE))/100</f>
        <v>-0.124635264153694</v>
      </c>
      <c r="AD126" s="45">
        <f>(VLOOKUP($A125,'RevPAR Raw Data'!$B$6:$BE$43,'RevPAR Raw Data'!AA$1,FALSE))/100</f>
        <v>-3.0936871632315798E-2</v>
      </c>
      <c r="AE126" s="45">
        <f>(VLOOKUP($A125,'RevPAR Raw Data'!$B$6:$BE$43,'RevPAR Raw Data'!AB$1,FALSE))/100</f>
        <v>-0.109622340583369</v>
      </c>
      <c r="AF126" s="44">
        <f>(VLOOKUP($A125,'RevPAR Raw Data'!$B$6:$BE$43,'RevPAR Raw Data'!AC$1,FALSE))/100</f>
        <v>-6.9967375620539798E-2</v>
      </c>
      <c r="AG126" s="46">
        <f>(VLOOKUP($A125,'RevPAR Raw Data'!$B$6:$BE$43,'RevPAR Raw Data'!AE$1,FALSE))/100</f>
        <v>-0.108861440701377</v>
      </c>
    </row>
    <row r="127" spans="1:34" x14ac:dyDescent="0.2">
      <c r="A127" s="83"/>
      <c r="B127" s="84"/>
      <c r="C127" s="85"/>
      <c r="D127" s="85"/>
      <c r="E127" s="85"/>
      <c r="F127" s="85"/>
      <c r="G127" s="86"/>
      <c r="H127" s="85"/>
      <c r="I127" s="85"/>
      <c r="J127" s="86"/>
      <c r="K127" s="87"/>
      <c r="M127" s="84"/>
      <c r="N127" s="85"/>
      <c r="O127" s="85"/>
      <c r="P127" s="85"/>
      <c r="Q127" s="85"/>
      <c r="R127" s="86"/>
      <c r="S127" s="85"/>
      <c r="T127" s="85"/>
      <c r="U127" s="86"/>
      <c r="V127" s="87"/>
      <c r="X127" s="84"/>
      <c r="Y127" s="85"/>
      <c r="Z127" s="85"/>
      <c r="AA127" s="85"/>
      <c r="AB127" s="85"/>
      <c r="AC127" s="86"/>
      <c r="AD127" s="85"/>
      <c r="AE127" s="85"/>
      <c r="AF127" s="86"/>
      <c r="AG127" s="87"/>
    </row>
    <row r="128" spans="1:34" x14ac:dyDescent="0.2">
      <c r="A128" s="88" t="s">
        <v>57</v>
      </c>
      <c r="B128" s="71">
        <f>(VLOOKUP($A128,'Occupancy Raw Data'!$B$8:$BE$45,'Occupancy Raw Data'!G$3,FALSE))/100</f>
        <v>0.37343756531917499</v>
      </c>
      <c r="C128" s="72">
        <f>(VLOOKUP($A128,'Occupancy Raw Data'!$B$8:$BE$45,'Occupancy Raw Data'!H$3,FALSE))/100</f>
        <v>0.490447723757368</v>
      </c>
      <c r="D128" s="72">
        <f>(VLOOKUP($A128,'Occupancy Raw Data'!$B$8:$BE$45,'Occupancy Raw Data'!I$3,FALSE))/100</f>
        <v>0.51527946156097104</v>
      </c>
      <c r="E128" s="72">
        <f>(VLOOKUP($A128,'Occupancy Raw Data'!$B$8:$BE$45,'Occupancy Raw Data'!J$3,FALSE))/100</f>
        <v>0.534091384139459</v>
      </c>
      <c r="F128" s="72">
        <f>(VLOOKUP($A128,'Occupancy Raw Data'!$B$8:$BE$45,'Occupancy Raw Data'!K$3,FALSE))/100</f>
        <v>0.51996154006939499</v>
      </c>
      <c r="G128" s="73">
        <f>(VLOOKUP($A128,'Occupancy Raw Data'!$B$8:$BE$45,'Occupancy Raw Data'!L$3,FALSE))/100</f>
        <v>0.48664353496927298</v>
      </c>
      <c r="H128" s="53">
        <f>(VLOOKUP($A128,'Occupancy Raw Data'!$B$8:$BE$45,'Occupancy Raw Data'!N$3,FALSE))/100</f>
        <v>0.520630408427741</v>
      </c>
      <c r="I128" s="53">
        <f>(VLOOKUP($A128,'Occupancy Raw Data'!$B$8:$BE$45,'Occupancy Raw Data'!O$3,FALSE))/100</f>
        <v>0.52054679988294805</v>
      </c>
      <c r="J128" s="73">
        <f>(VLOOKUP($A128,'Occupancy Raw Data'!$B$8:$BE$45,'Occupancy Raw Data'!P$3,FALSE))/100</f>
        <v>0.52058860415534403</v>
      </c>
      <c r="K128" s="74">
        <f>(VLOOKUP($A128,'Occupancy Raw Data'!$B$8:$BE$45,'Occupancy Raw Data'!R$3,FALSE))/100</f>
        <v>0.49634212616529405</v>
      </c>
      <c r="M128" s="75">
        <f>VLOOKUP($A128,'ADR Raw Data'!$B$6:$BE$43,'ADR Raw Data'!G$1,FALSE)</f>
        <v>90.712916814060193</v>
      </c>
      <c r="N128" s="76">
        <f>VLOOKUP($A128,'ADR Raw Data'!$B$6:$BE$43,'ADR Raw Data'!H$1,FALSE)</f>
        <v>100.823751167746</v>
      </c>
      <c r="O128" s="76">
        <f>VLOOKUP($A128,'ADR Raw Data'!$B$6:$BE$43,'ADR Raw Data'!I$1,FALSE)</f>
        <v>101.391060579263</v>
      </c>
      <c r="P128" s="76">
        <f>VLOOKUP($A128,'ADR Raw Data'!$B$6:$BE$43,'ADR Raw Data'!J$1,FALSE)</f>
        <v>102.064324279899</v>
      </c>
      <c r="Q128" s="76">
        <f>VLOOKUP($A128,'ADR Raw Data'!$B$6:$BE$43,'ADR Raw Data'!K$1,FALSE)</f>
        <v>100.429546205177</v>
      </c>
      <c r="R128" s="77">
        <f>VLOOKUP($A128,'ADR Raw Data'!$B$6:$BE$43,'ADR Raw Data'!L$1,FALSE)</f>
        <v>99.580198436560394</v>
      </c>
      <c r="S128" s="76">
        <f>VLOOKUP($A128,'ADR Raw Data'!$B$6:$BE$43,'ADR Raw Data'!N$1,FALSE)</f>
        <v>105.259820130078</v>
      </c>
      <c r="T128" s="76">
        <f>VLOOKUP($A128,'ADR Raw Data'!$B$6:$BE$43,'ADR Raw Data'!O$1,FALSE)</f>
        <v>102.469754955027</v>
      </c>
      <c r="U128" s="77">
        <f>VLOOKUP($A128,'ADR Raw Data'!$B$6:$BE$43,'ADR Raw Data'!P$1,FALSE)</f>
        <v>103.864899566369</v>
      </c>
      <c r="V128" s="78">
        <f>VLOOKUP($A128,'ADR Raw Data'!$B$6:$BE$43,'ADR Raw Data'!R$1,FALSE)</f>
        <v>100.864201352408</v>
      </c>
      <c r="X128" s="75">
        <f>VLOOKUP($A128,'RevPAR Raw Data'!$B$6:$BE$43,'RevPAR Raw Data'!G$1,FALSE)</f>
        <v>33.875610798043503</v>
      </c>
      <c r="Y128" s="76">
        <f>VLOOKUP($A128,'RevPAR Raw Data'!$B$6:$BE$43,'RevPAR Raw Data'!H$1,FALSE)</f>
        <v>49.448779260900402</v>
      </c>
      <c r="Z128" s="76">
        <f>VLOOKUP($A128,'RevPAR Raw Data'!$B$6:$BE$43,'RevPAR Raw Data'!I$1,FALSE)</f>
        <v>52.244731102378601</v>
      </c>
      <c r="AA128" s="76">
        <f>VLOOKUP($A128,'RevPAR Raw Data'!$B$6:$BE$43,'RevPAR Raw Data'!J$1,FALSE)</f>
        <v>54.5116762259102</v>
      </c>
      <c r="AB128" s="76">
        <f>VLOOKUP($A128,'RevPAR Raw Data'!$B$6:$BE$43,'RevPAR Raw Data'!K$1,FALSE)</f>
        <v>52.219501513314597</v>
      </c>
      <c r="AC128" s="77">
        <f>VLOOKUP($A128,'RevPAR Raw Data'!$B$6:$BE$43,'RevPAR Raw Data'!L$1,FALSE)</f>
        <v>48.460059780109503</v>
      </c>
      <c r="AD128" s="76">
        <f>VLOOKUP($A128,'RevPAR Raw Data'!$B$6:$BE$43,'RevPAR Raw Data'!N$1,FALSE)</f>
        <v>54.801463145353402</v>
      </c>
      <c r="AE128" s="76">
        <f>VLOOKUP($A128,'RevPAR Raw Data'!$B$6:$BE$43,'RevPAR Raw Data'!O$1,FALSE)</f>
        <v>53.3403030266293</v>
      </c>
      <c r="AF128" s="77">
        <f>VLOOKUP($A128,'RevPAR Raw Data'!$B$6:$BE$43,'RevPAR Raw Data'!P$1,FALSE)</f>
        <v>54.070883085991298</v>
      </c>
      <c r="AG128" s="78">
        <f>VLOOKUP($A128,'RevPAR Raw Data'!$B$6:$BE$43,'RevPAR Raw Data'!R$1,FALSE)</f>
        <v>50.063152153218603</v>
      </c>
      <c r="AH128" s="58"/>
    </row>
    <row r="129" spans="1:34" x14ac:dyDescent="0.2">
      <c r="A129" s="55" t="s">
        <v>14</v>
      </c>
      <c r="B129" s="43">
        <f>(VLOOKUP($A128,'Occupancy Raw Data'!$B$8:$BE$51,'Occupancy Raw Data'!T$3,FALSE))/100</f>
        <v>-8.9696839356065011E-2</v>
      </c>
      <c r="C129" s="44">
        <f>(VLOOKUP($A128,'Occupancy Raw Data'!$B$8:$BE$51,'Occupancy Raw Data'!U$3,FALSE))/100</f>
        <v>3.1865584259569502E-3</v>
      </c>
      <c r="D129" s="44">
        <f>(VLOOKUP($A128,'Occupancy Raw Data'!$B$8:$BE$51,'Occupancy Raw Data'!V$3,FALSE))/100</f>
        <v>-2.3576806426405202E-2</v>
      </c>
      <c r="E129" s="44">
        <f>(VLOOKUP($A128,'Occupancy Raw Data'!$B$8:$BE$51,'Occupancy Raw Data'!W$3,FALSE))/100</f>
        <v>-2.1252712454459897E-3</v>
      </c>
      <c r="F129" s="44">
        <f>(VLOOKUP($A128,'Occupancy Raw Data'!$B$8:$BE$51,'Occupancy Raw Data'!X$3,FALSE))/100</f>
        <v>8.3931337847487797E-2</v>
      </c>
      <c r="G129" s="44">
        <f>(VLOOKUP($A128,'Occupancy Raw Data'!$B$8:$BE$51,'Occupancy Raw Data'!Y$3,FALSE))/100</f>
        <v>-3.5042134201349702E-3</v>
      </c>
      <c r="H129" s="45">
        <f>(VLOOKUP($A128,'Occupancy Raw Data'!$B$8:$BE$51,'Occupancy Raw Data'!AA$3,FALSE))/100</f>
        <v>9.1510716972388995E-2</v>
      </c>
      <c r="I129" s="45">
        <f>(VLOOKUP($A128,'Occupancy Raw Data'!$B$8:$BE$51,'Occupancy Raw Data'!AB$3,FALSE))/100</f>
        <v>0.23134447651429699</v>
      </c>
      <c r="J129" s="44">
        <f>(VLOOKUP($A128,'Occupancy Raw Data'!$B$8:$BE$51,'Occupancy Raw Data'!AC$3,FALSE))/100</f>
        <v>0.157213070398352</v>
      </c>
      <c r="K129" s="46">
        <f>(VLOOKUP($A128,'Occupancy Raw Data'!$B$8:$BE$51,'Occupancy Raw Data'!AE$3,FALSE))/100</f>
        <v>3.9770294229929802E-2</v>
      </c>
      <c r="M129" s="43">
        <f>(VLOOKUP($A128,'ADR Raw Data'!$B$6:$BE$49,'ADR Raw Data'!T$1,FALSE))/100</f>
        <v>-1.0617484263315699E-2</v>
      </c>
      <c r="N129" s="44">
        <f>(VLOOKUP($A128,'ADR Raw Data'!$B$6:$BE$49,'ADR Raw Data'!U$1,FALSE))/100</f>
        <v>2.4196946873794299E-3</v>
      </c>
      <c r="O129" s="44">
        <f>(VLOOKUP($A128,'ADR Raw Data'!$B$6:$BE$49,'ADR Raw Data'!V$1,FALSE))/100</f>
        <v>-6.39267131466403E-3</v>
      </c>
      <c r="P129" s="44">
        <f>(VLOOKUP($A128,'ADR Raw Data'!$B$6:$BE$49,'ADR Raw Data'!W$1,FALSE))/100</f>
        <v>3.10894058129071E-2</v>
      </c>
      <c r="Q129" s="44">
        <f>(VLOOKUP($A128,'ADR Raw Data'!$B$6:$BE$49,'ADR Raw Data'!X$1,FALSE))/100</f>
        <v>6.0167947778215901E-2</v>
      </c>
      <c r="R129" s="44">
        <f>(VLOOKUP($A128,'ADR Raw Data'!$B$6:$BE$49,'ADR Raw Data'!Y$1,FALSE))/100</f>
        <v>1.7124356902083401E-2</v>
      </c>
      <c r="S129" s="45">
        <f>(VLOOKUP($A128,'ADR Raw Data'!$B$6:$BE$49,'ADR Raw Data'!AA$1,FALSE))/100</f>
        <v>6.1919948529898204E-2</v>
      </c>
      <c r="T129" s="45">
        <f>(VLOOKUP($A128,'ADR Raw Data'!$B$6:$BE$49,'ADR Raw Data'!AB$1,FALSE))/100</f>
        <v>7.2226933987645806E-2</v>
      </c>
      <c r="U129" s="44">
        <f>(VLOOKUP($A128,'ADR Raw Data'!$B$6:$BE$49,'ADR Raw Data'!AC$1,FALSE))/100</f>
        <v>6.5807386070509205E-2</v>
      </c>
      <c r="V129" s="46">
        <f>(VLOOKUP($A128,'ADR Raw Data'!$B$6:$BE$49,'ADR Raw Data'!AE$1,FALSE))/100</f>
        <v>3.1521082377346799E-2</v>
      </c>
      <c r="X129" s="43">
        <f>(VLOOKUP($A128,'RevPAR Raw Data'!$B$6:$BE$43,'RevPAR Raw Data'!T$1,FALSE))/100</f>
        <v>-9.9361968839048589E-2</v>
      </c>
      <c r="Y129" s="44">
        <f>(VLOOKUP($A128,'RevPAR Raw Data'!$B$6:$BE$43,'RevPAR Raw Data'!U$1,FALSE))/100</f>
        <v>5.6139636118307003E-3</v>
      </c>
      <c r="Z129" s="44">
        <f>(VLOOKUP($A128,'RevPAR Raw Data'!$B$6:$BE$43,'RevPAR Raw Data'!V$1,FALSE))/100</f>
        <v>-2.98187589669358E-2</v>
      </c>
      <c r="AA129" s="44">
        <f>(VLOOKUP($A128,'RevPAR Raw Data'!$B$6:$BE$43,'RevPAR Raw Data'!W$1,FALSE))/100</f>
        <v>2.88980611472489E-2</v>
      </c>
      <c r="AB129" s="44">
        <f>(VLOOKUP($A128,'RevPAR Raw Data'!$B$6:$BE$43,'RevPAR Raw Data'!X$1,FALSE))/100</f>
        <v>0.149149261978267</v>
      </c>
      <c r="AC129" s="44">
        <f>(VLOOKUP($A128,'RevPAR Raw Data'!$B$6:$BE$43,'RevPAR Raw Data'!Y$1,FALSE))/100</f>
        <v>1.3560136080681E-2</v>
      </c>
      <c r="AD129" s="45">
        <f>(VLOOKUP($A128,'RevPAR Raw Data'!$B$6:$BE$43,'RevPAR Raw Data'!AA$1,FALSE))/100</f>
        <v>0.15909700438715102</v>
      </c>
      <c r="AE129" s="45">
        <f>(VLOOKUP($A128,'RevPAR Raw Data'!$B$6:$BE$43,'RevPAR Raw Data'!AB$1,FALSE))/100</f>
        <v>0.32028071273554704</v>
      </c>
      <c r="AF129" s="44">
        <f>(VLOOKUP($A128,'RevPAR Raw Data'!$B$6:$BE$43,'RevPAR Raw Data'!AC$1,FALSE))/100</f>
        <v>0.23336623768789599</v>
      </c>
      <c r="AG129" s="46">
        <f>(VLOOKUP($A128,'RevPAR Raw Data'!$B$6:$BE$43,'RevPAR Raw Data'!AE$1,FALSE))/100</f>
        <v>7.2544979327869602E-2</v>
      </c>
      <c r="AH129" s="58"/>
    </row>
    <row r="130" spans="1:34" x14ac:dyDescent="0.2">
      <c r="A130" s="93"/>
      <c r="B130" s="71"/>
      <c r="C130" s="72"/>
      <c r="D130" s="72"/>
      <c r="E130" s="72"/>
      <c r="F130" s="72"/>
      <c r="G130" s="73"/>
      <c r="H130" s="53"/>
      <c r="I130" s="53"/>
      <c r="J130" s="73"/>
      <c r="K130" s="74"/>
      <c r="M130" s="75"/>
      <c r="N130" s="76"/>
      <c r="O130" s="76"/>
      <c r="P130" s="76"/>
      <c r="Q130" s="76"/>
      <c r="R130" s="77"/>
      <c r="S130" s="76"/>
      <c r="T130" s="76"/>
      <c r="U130" s="77"/>
      <c r="V130" s="78"/>
      <c r="X130" s="75"/>
      <c r="Y130" s="76"/>
      <c r="Z130" s="76"/>
      <c r="AA130" s="76"/>
      <c r="AB130" s="76"/>
      <c r="AC130" s="77"/>
      <c r="AD130" s="76"/>
      <c r="AE130" s="76"/>
      <c r="AF130" s="77"/>
      <c r="AG130" s="78"/>
    </row>
    <row r="131" spans="1:34" x14ac:dyDescent="0.2">
      <c r="A131" s="70" t="s">
        <v>59</v>
      </c>
      <c r="B131" s="71">
        <f>(VLOOKUP($A131,'Occupancy Raw Data'!$B$8:$BE$45,'Occupancy Raw Data'!G$3,FALSE))/100</f>
        <v>0.32843791722296301</v>
      </c>
      <c r="C131" s="72">
        <f>(VLOOKUP($A131,'Occupancy Raw Data'!$B$8:$BE$45,'Occupancy Raw Data'!H$3,FALSE))/100</f>
        <v>0.46528704939919796</v>
      </c>
      <c r="D131" s="72">
        <f>(VLOOKUP($A131,'Occupancy Raw Data'!$B$8:$BE$45,'Occupancy Raw Data'!I$3,FALSE))/100</f>
        <v>0.45160213618157496</v>
      </c>
      <c r="E131" s="72">
        <f>(VLOOKUP($A131,'Occupancy Raw Data'!$B$8:$BE$45,'Occupancy Raw Data'!J$3,FALSE))/100</f>
        <v>0.48297730307076103</v>
      </c>
      <c r="F131" s="72">
        <f>(VLOOKUP($A131,'Occupancy Raw Data'!$B$8:$BE$45,'Occupancy Raw Data'!K$3,FALSE))/100</f>
        <v>0.53604806408544692</v>
      </c>
      <c r="G131" s="73">
        <f>(VLOOKUP($A131,'Occupancy Raw Data'!$B$8:$BE$45,'Occupancy Raw Data'!L$3,FALSE))/100</f>
        <v>0.45287049399198898</v>
      </c>
      <c r="H131" s="53">
        <f>(VLOOKUP($A131,'Occupancy Raw Data'!$B$8:$BE$45,'Occupancy Raw Data'!N$3,FALSE))/100</f>
        <v>0.65420560747663503</v>
      </c>
      <c r="I131" s="53">
        <f>(VLOOKUP($A131,'Occupancy Raw Data'!$B$8:$BE$45,'Occupancy Raw Data'!O$3,FALSE))/100</f>
        <v>0.62082777036047998</v>
      </c>
      <c r="J131" s="73">
        <f>(VLOOKUP($A131,'Occupancy Raw Data'!$B$8:$BE$45,'Occupancy Raw Data'!P$3,FALSE))/100</f>
        <v>0.63751668891855795</v>
      </c>
      <c r="K131" s="74">
        <f>(VLOOKUP($A131,'Occupancy Raw Data'!$B$8:$BE$45,'Occupancy Raw Data'!R$3,FALSE))/100</f>
        <v>0.50562654968529397</v>
      </c>
      <c r="M131" s="75">
        <f>VLOOKUP($A131,'ADR Raw Data'!$B$6:$BE$43,'ADR Raw Data'!G$1,FALSE)</f>
        <v>146.86668699186899</v>
      </c>
      <c r="N131" s="76">
        <f>VLOOKUP($A131,'ADR Raw Data'!$B$6:$BE$43,'ADR Raw Data'!H$1,FALSE)</f>
        <v>158.83416786226601</v>
      </c>
      <c r="O131" s="76">
        <f>VLOOKUP($A131,'ADR Raw Data'!$B$6:$BE$43,'ADR Raw Data'!I$1,FALSE)</f>
        <v>154.64655580192101</v>
      </c>
      <c r="P131" s="76">
        <f>VLOOKUP($A131,'ADR Raw Data'!$B$6:$BE$43,'ADR Raw Data'!J$1,FALSE)</f>
        <v>155.71606081548001</v>
      </c>
      <c r="Q131" s="76">
        <f>VLOOKUP($A131,'ADR Raw Data'!$B$6:$BE$43,'ADR Raw Data'!K$1,FALSE)</f>
        <v>154.47613947696101</v>
      </c>
      <c r="R131" s="77">
        <f>VLOOKUP($A131,'ADR Raw Data'!$B$6:$BE$43,'ADR Raw Data'!L$1,FALSE)</f>
        <v>154.56637087264099</v>
      </c>
      <c r="S131" s="76">
        <f>VLOOKUP($A131,'ADR Raw Data'!$B$6:$BE$43,'ADR Raw Data'!N$1,FALSE)</f>
        <v>173.908147959183</v>
      </c>
      <c r="T131" s="76">
        <f>VLOOKUP($A131,'ADR Raw Data'!$B$6:$BE$43,'ADR Raw Data'!O$1,FALSE)</f>
        <v>164.36454301075199</v>
      </c>
      <c r="U131" s="77">
        <f>VLOOKUP($A131,'ADR Raw Data'!$B$6:$BE$43,'ADR Raw Data'!P$1,FALSE)</f>
        <v>169.26126178010401</v>
      </c>
      <c r="V131" s="78">
        <f>VLOOKUP($A131,'ADR Raw Data'!$B$6:$BE$43,'ADR Raw Data'!R$1,FALSE)</f>
        <v>159.86007921538999</v>
      </c>
      <c r="X131" s="75">
        <f>VLOOKUP($A131,'RevPAR Raw Data'!$B$6:$BE$43,'RevPAR Raw Data'!G$1,FALSE)</f>
        <v>48.236588785046699</v>
      </c>
      <c r="Y131" s="76">
        <f>VLOOKUP($A131,'RevPAR Raw Data'!$B$6:$BE$43,'RevPAR Raw Data'!H$1,FALSE)</f>
        <v>73.903481308411202</v>
      </c>
      <c r="Z131" s="76">
        <f>VLOOKUP($A131,'RevPAR Raw Data'!$B$6:$BE$43,'RevPAR Raw Data'!I$1,FALSE)</f>
        <v>69.838714953270994</v>
      </c>
      <c r="AA131" s="76">
        <f>VLOOKUP($A131,'RevPAR Raw Data'!$B$6:$BE$43,'RevPAR Raw Data'!J$1,FALSE)</f>
        <v>75.207323097463203</v>
      </c>
      <c r="AB131" s="76">
        <f>VLOOKUP($A131,'RevPAR Raw Data'!$B$6:$BE$43,'RevPAR Raw Data'!K$1,FALSE)</f>
        <v>82.806635514018595</v>
      </c>
      <c r="AC131" s="77">
        <f>VLOOKUP($A131,'RevPAR Raw Data'!$B$6:$BE$43,'RevPAR Raw Data'!L$1,FALSE)</f>
        <v>69.998548731642103</v>
      </c>
      <c r="AD131" s="76">
        <f>VLOOKUP($A131,'RevPAR Raw Data'!$B$6:$BE$43,'RevPAR Raw Data'!N$1,FALSE)</f>
        <v>113.771685580774</v>
      </c>
      <c r="AE131" s="76">
        <f>VLOOKUP($A131,'RevPAR Raw Data'!$B$6:$BE$43,'RevPAR Raw Data'!O$1,FALSE)</f>
        <v>102.042072763684</v>
      </c>
      <c r="AF131" s="77">
        <f>VLOOKUP($A131,'RevPAR Raw Data'!$B$6:$BE$43,'RevPAR Raw Data'!P$1,FALSE)</f>
        <v>107.906879172229</v>
      </c>
      <c r="AG131" s="78">
        <f>VLOOKUP($A131,'RevPAR Raw Data'!$B$6:$BE$43,'RevPAR Raw Data'!R$1,FALSE)</f>
        <v>80.829500286095694</v>
      </c>
    </row>
    <row r="132" spans="1:34" x14ac:dyDescent="0.2">
      <c r="A132" s="55" t="s">
        <v>14</v>
      </c>
      <c r="B132" s="43">
        <f>(VLOOKUP($A131,'Occupancy Raw Data'!$B$8:$BE$51,'Occupancy Raw Data'!T$3,FALSE))/100</f>
        <v>-1.6E-2</v>
      </c>
      <c r="C132" s="44">
        <f>(VLOOKUP($A131,'Occupancy Raw Data'!$B$8:$BE$51,'Occupancy Raw Data'!U$3,FALSE))/100</f>
        <v>0.19965576592082598</v>
      </c>
      <c r="D132" s="44">
        <f>(VLOOKUP($A131,'Occupancy Raw Data'!$B$8:$BE$51,'Occupancy Raw Data'!V$3,FALSE))/100</f>
        <v>0.434782608695652</v>
      </c>
      <c r="E132" s="44">
        <f>(VLOOKUP($A131,'Occupancy Raw Data'!$B$8:$BE$51,'Occupancy Raw Data'!W$3,FALSE))/100</f>
        <v>0.98491083676268798</v>
      </c>
      <c r="F132" s="44">
        <f>(VLOOKUP($A131,'Occupancy Raw Data'!$B$8:$BE$51,'Occupancy Raw Data'!X$3,FALSE))/100</f>
        <v>1.0277777777777701</v>
      </c>
      <c r="G132" s="44">
        <f>(VLOOKUP($A131,'Occupancy Raw Data'!$B$8:$BE$51,'Occupancy Raw Data'!Y$3,FALSE))/100</f>
        <v>0.46649373108516995</v>
      </c>
      <c r="H132" s="45">
        <f>(VLOOKUP($A131,'Occupancy Raw Data'!$B$8:$BE$51,'Occupancy Raw Data'!AA$3,FALSE))/100</f>
        <v>0.7268722466960349</v>
      </c>
      <c r="I132" s="45">
        <f>(VLOOKUP($A131,'Occupancy Raw Data'!$B$8:$BE$51,'Occupancy Raw Data'!AB$3,FALSE))/100</f>
        <v>1.0417124039517001</v>
      </c>
      <c r="J132" s="44">
        <f>(VLOOKUP($A131,'Occupancy Raw Data'!$B$8:$BE$51,'Occupancy Raw Data'!AC$3,FALSE))/100</f>
        <v>0.86705767350928598</v>
      </c>
      <c r="K132" s="46">
        <f>(VLOOKUP($A131,'Occupancy Raw Data'!$B$8:$BE$51,'Occupancy Raw Data'!AE$3,FALSE))/100</f>
        <v>0.58932853717026301</v>
      </c>
      <c r="M132" s="43">
        <f>(VLOOKUP($A131,'ADR Raw Data'!$B$6:$BE$49,'ADR Raw Data'!T$1,FALSE))/100</f>
        <v>-1.3867820983663902E-2</v>
      </c>
      <c r="N132" s="44">
        <f>(VLOOKUP($A131,'ADR Raw Data'!$B$6:$BE$49,'ADR Raw Data'!U$1,FALSE))/100</f>
        <v>-1.5730038676633799E-2</v>
      </c>
      <c r="O132" s="44">
        <f>(VLOOKUP($A131,'ADR Raw Data'!$B$6:$BE$49,'ADR Raw Data'!V$1,FALSE))/100</f>
        <v>-4.3589133880073294E-2</v>
      </c>
      <c r="P132" s="44">
        <f>(VLOOKUP($A131,'ADR Raw Data'!$B$6:$BE$49,'ADR Raw Data'!W$1,FALSE))/100</f>
        <v>8.9368486342876492E-3</v>
      </c>
      <c r="Q132" s="44">
        <f>(VLOOKUP($A131,'ADR Raw Data'!$B$6:$BE$49,'ADR Raw Data'!X$1,FALSE))/100</f>
        <v>5.4360854782227797E-2</v>
      </c>
      <c r="R132" s="44">
        <f>(VLOOKUP($A131,'ADR Raw Data'!$B$6:$BE$49,'ADR Raw Data'!Y$1,FALSE))/100</f>
        <v>-3.4144220699133497E-3</v>
      </c>
      <c r="S132" s="45">
        <f>(VLOOKUP($A131,'ADR Raw Data'!$B$6:$BE$49,'ADR Raw Data'!AA$1,FALSE))/100</f>
        <v>5.8848765543031797E-2</v>
      </c>
      <c r="T132" s="45">
        <f>(VLOOKUP($A131,'ADR Raw Data'!$B$6:$BE$49,'ADR Raw Data'!AB$1,FALSE))/100</f>
        <v>1.03212713915881E-2</v>
      </c>
      <c r="U132" s="44">
        <f>(VLOOKUP($A131,'ADR Raw Data'!$B$6:$BE$49,'ADR Raw Data'!AC$1,FALSE))/100</f>
        <v>3.49250702011666E-2</v>
      </c>
      <c r="V132" s="46">
        <f>(VLOOKUP($A131,'ADR Raw Data'!$B$6:$BE$49,'ADR Raw Data'!AE$1,FALSE))/100</f>
        <v>1.3773280654489599E-2</v>
      </c>
      <c r="X132" s="43">
        <f>(VLOOKUP($A131,'RevPAR Raw Data'!$B$6:$BE$43,'RevPAR Raw Data'!T$1,FALSE))/100</f>
        <v>-2.9645935847925201E-2</v>
      </c>
      <c r="Y132" s="44">
        <f>(VLOOKUP($A131,'RevPAR Raw Data'!$B$6:$BE$43,'RevPAR Raw Data'!U$1,FALSE))/100</f>
        <v>0.18078513432424401</v>
      </c>
      <c r="Z132" s="44">
        <f>(VLOOKUP($A131,'RevPAR Raw Data'!$B$6:$BE$43,'RevPAR Raw Data'!V$1,FALSE))/100</f>
        <v>0.37224167747641601</v>
      </c>
      <c r="AA132" s="44">
        <f>(VLOOKUP($A131,'RevPAR Raw Data'!$B$6:$BE$43,'RevPAR Raw Data'!W$1,FALSE))/100</f>
        <v>1.0026496844633899</v>
      </c>
      <c r="AB132" s="44">
        <f>(VLOOKUP($A131,'RevPAR Raw Data'!$B$6:$BE$43,'RevPAR Raw Data'!X$1,FALSE))/100</f>
        <v>1.1380095110861799</v>
      </c>
      <c r="AC132" s="44">
        <f>(VLOOKUP($A131,'RevPAR Raw Data'!$B$6:$BE$43,'RevPAR Raw Data'!Y$1,FALSE))/100</f>
        <v>0.46148650252436296</v>
      </c>
      <c r="AD132" s="45">
        <f>(VLOOKUP($A131,'RevPAR Raw Data'!$B$6:$BE$43,'RevPAR Raw Data'!AA$1,FALSE))/100</f>
        <v>0.82849654666461803</v>
      </c>
      <c r="AE132" s="45">
        <f>(VLOOKUP($A131,'RevPAR Raw Data'!$B$6:$BE$43,'RevPAR Raw Data'!AB$1,FALSE))/100</f>
        <v>1.06278547177645</v>
      </c>
      <c r="AF132" s="44">
        <f>(VLOOKUP($A131,'RevPAR Raw Data'!$B$6:$BE$43,'RevPAR Raw Data'!AC$1,FALSE))/100</f>
        <v>0.93226479382622496</v>
      </c>
      <c r="AG132" s="46">
        <f>(VLOOKUP($A131,'RevPAR Raw Data'!$B$6:$BE$43,'RevPAR Raw Data'!AE$1,FALSE))/100</f>
        <v>0.61121880516489902</v>
      </c>
    </row>
    <row r="133" spans="1:34" x14ac:dyDescent="0.2">
      <c r="A133" s="93"/>
      <c r="B133" s="71"/>
      <c r="C133" s="72"/>
      <c r="D133" s="72"/>
      <c r="E133" s="72"/>
      <c r="F133" s="72"/>
      <c r="G133" s="73"/>
      <c r="H133" s="53"/>
      <c r="I133" s="53"/>
      <c r="J133" s="73"/>
      <c r="K133" s="74"/>
      <c r="M133" s="75"/>
      <c r="N133" s="76"/>
      <c r="O133" s="76"/>
      <c r="P133" s="76"/>
      <c r="Q133" s="76"/>
      <c r="R133" s="77"/>
      <c r="S133" s="76"/>
      <c r="T133" s="76"/>
      <c r="U133" s="77"/>
      <c r="V133" s="78"/>
      <c r="X133" s="75"/>
      <c r="Y133" s="76"/>
      <c r="Z133" s="76"/>
      <c r="AA133" s="76"/>
      <c r="AB133" s="76"/>
      <c r="AC133" s="77"/>
      <c r="AD133" s="76"/>
      <c r="AE133" s="76"/>
      <c r="AF133" s="77"/>
      <c r="AG133" s="78"/>
    </row>
    <row r="134" spans="1:34" x14ac:dyDescent="0.2">
      <c r="A134" s="70" t="s">
        <v>61</v>
      </c>
      <c r="B134" s="71">
        <f>(VLOOKUP($A134,'Occupancy Raw Data'!$B$8:$BE$45,'Occupancy Raw Data'!G$3,FALSE))/100</f>
        <v>0.33685419058553301</v>
      </c>
      <c r="C134" s="72">
        <f>(VLOOKUP($A134,'Occupancy Raw Data'!$B$8:$BE$45,'Occupancy Raw Data'!H$3,FALSE))/100</f>
        <v>0.45361653272100999</v>
      </c>
      <c r="D134" s="72">
        <f>(VLOOKUP($A134,'Occupancy Raw Data'!$B$8:$BE$45,'Occupancy Raw Data'!I$3,FALSE))/100</f>
        <v>0.50539609644087202</v>
      </c>
      <c r="E134" s="72">
        <f>(VLOOKUP($A134,'Occupancy Raw Data'!$B$8:$BE$45,'Occupancy Raw Data'!J$3,FALSE))/100</f>
        <v>0.52043628013777199</v>
      </c>
      <c r="F134" s="72">
        <f>(VLOOKUP($A134,'Occupancy Raw Data'!$B$8:$BE$45,'Occupancy Raw Data'!K$3,FALSE))/100</f>
        <v>0.49873708381171</v>
      </c>
      <c r="G134" s="73">
        <f>(VLOOKUP($A134,'Occupancy Raw Data'!$B$8:$BE$45,'Occupancy Raw Data'!L$3,FALSE))/100</f>
        <v>0.46300803673938001</v>
      </c>
      <c r="H134" s="53">
        <f>(VLOOKUP($A134,'Occupancy Raw Data'!$B$8:$BE$45,'Occupancy Raw Data'!N$3,FALSE))/100</f>
        <v>0.51641791044776097</v>
      </c>
      <c r="I134" s="53">
        <f>(VLOOKUP($A134,'Occupancy Raw Data'!$B$8:$BE$45,'Occupancy Raw Data'!O$3,FALSE))/100</f>
        <v>0.50241102181400599</v>
      </c>
      <c r="J134" s="73">
        <f>(VLOOKUP($A134,'Occupancy Raw Data'!$B$8:$BE$45,'Occupancy Raw Data'!P$3,FALSE))/100</f>
        <v>0.50941446613088404</v>
      </c>
      <c r="K134" s="74">
        <f>(VLOOKUP($A134,'Occupancy Raw Data'!$B$8:$BE$45,'Occupancy Raw Data'!R$3,FALSE))/100</f>
        <v>0.476267016565524</v>
      </c>
      <c r="M134" s="75">
        <f>VLOOKUP($A134,'ADR Raw Data'!$B$6:$BE$43,'ADR Raw Data'!G$1,FALSE)</f>
        <v>83.585436264485296</v>
      </c>
      <c r="N134" s="76">
        <f>VLOOKUP($A134,'ADR Raw Data'!$B$6:$BE$43,'ADR Raw Data'!H$1,FALSE)</f>
        <v>94.387074158440896</v>
      </c>
      <c r="O134" s="76">
        <f>VLOOKUP($A134,'ADR Raw Data'!$B$6:$BE$43,'ADR Raw Data'!I$1,FALSE)</f>
        <v>98.928514311676494</v>
      </c>
      <c r="P134" s="76">
        <f>VLOOKUP($A134,'ADR Raw Data'!$B$6:$BE$43,'ADR Raw Data'!J$1,FALSE)</f>
        <v>100.172270019854</v>
      </c>
      <c r="Q134" s="76">
        <f>VLOOKUP($A134,'ADR Raw Data'!$B$6:$BE$43,'ADR Raw Data'!K$1,FALSE)</f>
        <v>96.320656077348005</v>
      </c>
      <c r="R134" s="77">
        <f>VLOOKUP($A134,'ADR Raw Data'!$B$6:$BE$43,'ADR Raw Data'!L$1,FALSE)</f>
        <v>95.523911426304295</v>
      </c>
      <c r="S134" s="76">
        <f>VLOOKUP($A134,'ADR Raw Data'!$B$6:$BE$43,'ADR Raw Data'!N$1,FALSE)</f>
        <v>98.862060915962601</v>
      </c>
      <c r="T134" s="76">
        <f>VLOOKUP($A134,'ADR Raw Data'!$B$6:$BE$43,'ADR Raw Data'!O$1,FALSE)</f>
        <v>95.655354204753095</v>
      </c>
      <c r="U134" s="77">
        <f>VLOOKUP($A134,'ADR Raw Data'!$B$6:$BE$43,'ADR Raw Data'!P$1,FALSE)</f>
        <v>97.280750507099299</v>
      </c>
      <c r="V134" s="78">
        <f>VLOOKUP($A134,'ADR Raw Data'!$B$6:$BE$43,'ADR Raw Data'!R$1,FALSE)</f>
        <v>96.0608006749776</v>
      </c>
      <c r="X134" s="75">
        <f>VLOOKUP($A134,'RevPAR Raw Data'!$B$6:$BE$43,'RevPAR Raw Data'!G$1,FALSE)</f>
        <v>28.156104477611901</v>
      </c>
      <c r="Y134" s="76">
        <f>VLOOKUP($A134,'RevPAR Raw Data'!$B$6:$BE$43,'RevPAR Raw Data'!H$1,FALSE)</f>
        <v>42.815537313432799</v>
      </c>
      <c r="Z134" s="76">
        <f>VLOOKUP($A134,'RevPAR Raw Data'!$B$6:$BE$43,'RevPAR Raw Data'!I$1,FALSE)</f>
        <v>49.998084959816303</v>
      </c>
      <c r="AA134" s="76">
        <f>VLOOKUP($A134,'RevPAR Raw Data'!$B$6:$BE$43,'RevPAR Raw Data'!J$1,FALSE)</f>
        <v>52.133283582089497</v>
      </c>
      <c r="AB134" s="76">
        <f>VLOOKUP($A134,'RevPAR Raw Data'!$B$6:$BE$43,'RevPAR Raw Data'!K$1,FALSE)</f>
        <v>48.038683122847303</v>
      </c>
      <c r="AC134" s="77">
        <f>VLOOKUP($A134,'RevPAR Raw Data'!$B$6:$BE$43,'RevPAR Raw Data'!L$1,FALSE)</f>
        <v>44.2283386911595</v>
      </c>
      <c r="AD134" s="76">
        <f>VLOOKUP($A134,'RevPAR Raw Data'!$B$6:$BE$43,'RevPAR Raw Data'!N$1,FALSE)</f>
        <v>51.054138920780701</v>
      </c>
      <c r="AE134" s="76">
        <f>VLOOKUP($A134,'RevPAR Raw Data'!$B$6:$BE$43,'RevPAR Raw Data'!O$1,FALSE)</f>
        <v>48.058304247990797</v>
      </c>
      <c r="AF134" s="77">
        <f>VLOOKUP($A134,'RevPAR Raw Data'!$B$6:$BE$43,'RevPAR Raw Data'!P$1,FALSE)</f>
        <v>49.556221584385703</v>
      </c>
      <c r="AG134" s="78">
        <f>VLOOKUP($A134,'RevPAR Raw Data'!$B$6:$BE$43,'RevPAR Raw Data'!R$1,FALSE)</f>
        <v>45.750590946366998</v>
      </c>
    </row>
    <row r="135" spans="1:34" x14ac:dyDescent="0.2">
      <c r="A135" s="55" t="s">
        <v>14</v>
      </c>
      <c r="B135" s="43">
        <f>(VLOOKUP($A134,'Occupancy Raw Data'!$B$8:$BE$51,'Occupancy Raw Data'!T$3,FALSE))/100</f>
        <v>-3.3818744526077402E-2</v>
      </c>
      <c r="C135" s="44">
        <f>(VLOOKUP($A134,'Occupancy Raw Data'!$B$8:$BE$51,'Occupancy Raw Data'!U$3,FALSE))/100</f>
        <v>-1.00018127983563E-2</v>
      </c>
      <c r="D135" s="44">
        <f>(VLOOKUP($A134,'Occupancy Raw Data'!$B$8:$BE$51,'Occupancy Raw Data'!V$3,FALSE))/100</f>
        <v>-0.15834974033139798</v>
      </c>
      <c r="E135" s="44">
        <f>(VLOOKUP($A134,'Occupancy Raw Data'!$B$8:$BE$51,'Occupancy Raw Data'!W$3,FALSE))/100</f>
        <v>-0.19574815839578899</v>
      </c>
      <c r="F135" s="44">
        <f>(VLOOKUP($A134,'Occupancy Raw Data'!$B$8:$BE$51,'Occupancy Raw Data'!X$3,FALSE))/100</f>
        <v>-6.2998376303694301E-2</v>
      </c>
      <c r="G135" s="44">
        <f>(VLOOKUP($A134,'Occupancy Raw Data'!$B$8:$BE$51,'Occupancy Raw Data'!Y$3,FALSE))/100</f>
        <v>-0.10502242310177101</v>
      </c>
      <c r="H135" s="45">
        <f>(VLOOKUP($A134,'Occupancy Raw Data'!$B$8:$BE$51,'Occupancy Raw Data'!AA$3,FALSE))/100</f>
        <v>7.6859953108023099E-2</v>
      </c>
      <c r="I135" s="45">
        <f>(VLOOKUP($A134,'Occupancy Raw Data'!$B$8:$BE$51,'Occupancy Raw Data'!AB$3,FALSE))/100</f>
        <v>0.17765684467197002</v>
      </c>
      <c r="J135" s="44">
        <f>(VLOOKUP($A134,'Occupancy Raw Data'!$B$8:$BE$51,'Occupancy Raw Data'!AC$3,FALSE))/100</f>
        <v>0.12431407199790601</v>
      </c>
      <c r="K135" s="46">
        <f>(VLOOKUP($A134,'Occupancy Raw Data'!$B$8:$BE$51,'Occupancy Raw Data'!AE$3,FALSE))/100</f>
        <v>-4.5524320694105606E-2</v>
      </c>
      <c r="M135" s="43">
        <f>(VLOOKUP($A134,'ADR Raw Data'!$B$6:$BE$49,'ADR Raw Data'!T$1,FALSE))/100</f>
        <v>1.6144829675930901E-2</v>
      </c>
      <c r="N135" s="44">
        <f>(VLOOKUP($A134,'ADR Raw Data'!$B$6:$BE$49,'ADR Raw Data'!U$1,FALSE))/100</f>
        <v>-7.5603566917415996E-3</v>
      </c>
      <c r="O135" s="44">
        <f>(VLOOKUP($A134,'ADR Raw Data'!$B$6:$BE$49,'ADR Raw Data'!V$1,FALSE))/100</f>
        <v>-4.8016725743275097E-2</v>
      </c>
      <c r="P135" s="44">
        <f>(VLOOKUP($A134,'ADR Raw Data'!$B$6:$BE$49,'ADR Raw Data'!W$1,FALSE))/100</f>
        <v>-2.0885411841660304E-2</v>
      </c>
      <c r="Q135" s="44">
        <f>(VLOOKUP($A134,'ADR Raw Data'!$B$6:$BE$49,'ADR Raw Data'!X$1,FALSE))/100</f>
        <v>4.11317846051316E-3</v>
      </c>
      <c r="R135" s="44">
        <f>(VLOOKUP($A134,'ADR Raw Data'!$B$6:$BE$49,'ADR Raw Data'!Y$1,FALSE))/100</f>
        <v>-1.9167667353233598E-2</v>
      </c>
      <c r="S135" s="45">
        <f>(VLOOKUP($A134,'ADR Raw Data'!$B$6:$BE$49,'ADR Raw Data'!AA$1,FALSE))/100</f>
        <v>4.1200065554339603E-2</v>
      </c>
      <c r="T135" s="45">
        <f>(VLOOKUP($A134,'ADR Raw Data'!$B$6:$BE$49,'ADR Raw Data'!AB$1,FALSE))/100</f>
        <v>3.8071645801096204E-2</v>
      </c>
      <c r="U135" s="44">
        <f>(VLOOKUP($A134,'ADR Raw Data'!$B$6:$BE$49,'ADR Raw Data'!AC$1,FALSE))/100</f>
        <v>3.8985580352813902E-2</v>
      </c>
      <c r="V135" s="46">
        <f>(VLOOKUP($A134,'ADR Raw Data'!$B$6:$BE$49,'ADR Raw Data'!AE$1,FALSE))/100</f>
        <v>-3.6751935034715897E-3</v>
      </c>
      <c r="X135" s="43">
        <f>(VLOOKUP($A134,'RevPAR Raw Data'!$B$6:$BE$43,'RevPAR Raw Data'!T$1,FALSE))/100</f>
        <v>-1.82199127203738E-2</v>
      </c>
      <c r="Y135" s="44">
        <f>(VLOOKUP($A134,'RevPAR Raw Data'!$B$6:$BE$43,'RevPAR Raw Data'!U$1,FALSE))/100</f>
        <v>-1.7486552217778398E-2</v>
      </c>
      <c r="Z135" s="44">
        <f>(VLOOKUP($A134,'RevPAR Raw Data'!$B$6:$BE$43,'RevPAR Raw Data'!V$1,FALSE))/100</f>
        <v>-0.19876303002166101</v>
      </c>
      <c r="AA135" s="44">
        <f>(VLOOKUP($A134,'RevPAR Raw Data'!$B$6:$BE$43,'RevPAR Raw Data'!W$1,FALSE))/100</f>
        <v>-0.21254528933210701</v>
      </c>
      <c r="AB135" s="44">
        <f>(VLOOKUP($A134,'RevPAR Raw Data'!$B$6:$BE$43,'RevPAR Raw Data'!X$1,FALSE))/100</f>
        <v>-5.9144321407640803E-2</v>
      </c>
      <c r="AC135" s="44">
        <f>(VLOOKUP($A134,'RevPAR Raw Data'!$B$6:$BE$43,'RevPAR Raw Data'!Y$1,FALSE))/100</f>
        <v>-0.12217705558435901</v>
      </c>
      <c r="AD135" s="45">
        <f>(VLOOKUP($A134,'RevPAR Raw Data'!$B$6:$BE$43,'RevPAR Raw Data'!AA$1,FALSE))/100</f>
        <v>0.121226653768916</v>
      </c>
      <c r="AE135" s="45">
        <f>(VLOOKUP($A134,'RevPAR Raw Data'!$B$6:$BE$43,'RevPAR Raw Data'!AB$1,FALSE))/100</f>
        <v>0.22249217893755802</v>
      </c>
      <c r="AF135" s="44">
        <f>(VLOOKUP($A134,'RevPAR Raw Data'!$B$6:$BE$43,'RevPAR Raw Data'!AC$1,FALSE))/100</f>
        <v>0.16814610859357898</v>
      </c>
      <c r="AG135" s="46">
        <f>(VLOOKUP($A134,'RevPAR Raw Data'!$B$6:$BE$43,'RevPAR Raw Data'!AE$1,FALSE))/100</f>
        <v>-4.9032203509912303E-2</v>
      </c>
    </row>
    <row r="136" spans="1:34" x14ac:dyDescent="0.2">
      <c r="A136" s="93"/>
      <c r="B136" s="71"/>
      <c r="C136" s="72"/>
      <c r="D136" s="72"/>
      <c r="E136" s="72"/>
      <c r="F136" s="72"/>
      <c r="G136" s="73"/>
      <c r="H136" s="53"/>
      <c r="I136" s="53"/>
      <c r="J136" s="73"/>
      <c r="K136" s="74"/>
      <c r="M136" s="75"/>
      <c r="N136" s="76"/>
      <c r="O136" s="76"/>
      <c r="P136" s="76"/>
      <c r="Q136" s="76"/>
      <c r="R136" s="77"/>
      <c r="S136" s="76"/>
      <c r="T136" s="76"/>
      <c r="U136" s="77"/>
      <c r="V136" s="78"/>
      <c r="X136" s="75"/>
      <c r="Y136" s="76"/>
      <c r="Z136" s="76"/>
      <c r="AA136" s="76"/>
      <c r="AB136" s="76"/>
      <c r="AC136" s="77"/>
      <c r="AD136" s="76"/>
      <c r="AE136" s="76"/>
      <c r="AF136" s="77"/>
      <c r="AG136" s="78"/>
    </row>
    <row r="137" spans="1:34" x14ac:dyDescent="0.2">
      <c r="A137" s="70" t="s">
        <v>60</v>
      </c>
      <c r="B137" s="71">
        <f>(VLOOKUP($A137,'Occupancy Raw Data'!$B$8:$BE$54,'Occupancy Raw Data'!G$3,FALSE))/100</f>
        <v>0.43340163934426201</v>
      </c>
      <c r="C137" s="72">
        <f>(VLOOKUP($A137,'Occupancy Raw Data'!$B$8:$BE$54,'Occupancy Raw Data'!H$3,FALSE))/100</f>
        <v>0.58504098360655699</v>
      </c>
      <c r="D137" s="72">
        <f>(VLOOKUP($A137,'Occupancy Raw Data'!$B$8:$BE$54,'Occupancy Raw Data'!I$3,FALSE))/100</f>
        <v>0.59426229508196693</v>
      </c>
      <c r="E137" s="72">
        <f>(VLOOKUP($A137,'Occupancy Raw Data'!$B$8:$BE$54,'Occupancy Raw Data'!J$3,FALSE))/100</f>
        <v>0.63490437158469903</v>
      </c>
      <c r="F137" s="72">
        <f>(VLOOKUP($A137,'Occupancy Raw Data'!$B$8:$BE$54,'Occupancy Raw Data'!K$3,FALSE))/100</f>
        <v>0.62295081967213095</v>
      </c>
      <c r="G137" s="73">
        <f>(VLOOKUP($A137,'Occupancy Raw Data'!$B$8:$BE$54,'Occupancy Raw Data'!L$3,FALSE))/100</f>
        <v>0.57411202185792298</v>
      </c>
      <c r="H137" s="53">
        <f>(VLOOKUP($A137,'Occupancy Raw Data'!$B$8:$BE$54,'Occupancy Raw Data'!N$3,FALSE))/100</f>
        <v>0.54747267759562801</v>
      </c>
      <c r="I137" s="53">
        <f>(VLOOKUP($A137,'Occupancy Raw Data'!$B$8:$BE$54,'Occupancy Raw Data'!O$3,FALSE))/100</f>
        <v>0.54678961748633803</v>
      </c>
      <c r="J137" s="73">
        <f>(VLOOKUP($A137,'Occupancy Raw Data'!$B$8:$BE$54,'Occupancy Raw Data'!P$3,FALSE))/100</f>
        <v>0.54713114754098302</v>
      </c>
      <c r="K137" s="74">
        <f>(VLOOKUP($A137,'Occupancy Raw Data'!$B$8:$BE$54,'Occupancy Raw Data'!R$3,FALSE))/100</f>
        <v>0.56640320062451199</v>
      </c>
      <c r="M137" s="75">
        <f>VLOOKUP($A137,'ADR Raw Data'!$B$6:$BE$54,'ADR Raw Data'!G$1,FALSE)</f>
        <v>88.645114263199304</v>
      </c>
      <c r="N137" s="76">
        <f>VLOOKUP($A137,'ADR Raw Data'!$B$6:$BE$54,'ADR Raw Data'!H$1,FALSE)</f>
        <v>98.294792761237503</v>
      </c>
      <c r="O137" s="76">
        <f>VLOOKUP($A137,'ADR Raw Data'!$B$6:$BE$54,'ADR Raw Data'!I$1,FALSE)</f>
        <v>100.05859195402201</v>
      </c>
      <c r="P137" s="76">
        <f>VLOOKUP($A137,'ADR Raw Data'!$B$6:$BE$54,'ADR Raw Data'!J$1,FALSE)</f>
        <v>100.84342119419</v>
      </c>
      <c r="Q137" s="76">
        <f>VLOOKUP($A137,'ADR Raw Data'!$B$6:$BE$54,'ADR Raw Data'!K$1,FALSE)</f>
        <v>98.762362938596397</v>
      </c>
      <c r="R137" s="77">
        <f>VLOOKUP($A137,'ADR Raw Data'!$B$6:$BE$54,'ADR Raw Data'!L$1,FALSE)</f>
        <v>97.868179654967193</v>
      </c>
      <c r="S137" s="76">
        <f>VLOOKUP($A137,'ADR Raw Data'!$B$6:$BE$54,'ADR Raw Data'!N$1,FALSE)</f>
        <v>91.756662507797799</v>
      </c>
      <c r="T137" s="76">
        <f>VLOOKUP($A137,'ADR Raw Data'!$B$6:$BE$54,'ADR Raw Data'!O$1,FALSE)</f>
        <v>92.426377264209805</v>
      </c>
      <c r="U137" s="77">
        <f>VLOOKUP($A137,'ADR Raw Data'!$B$6:$BE$54,'ADR Raw Data'!P$1,FALSE)</f>
        <v>92.091310861423196</v>
      </c>
      <c r="V137" s="78">
        <f>VLOOKUP($A137,'ADR Raw Data'!$B$6:$BE$54,'ADR Raw Data'!R$1,FALSE)</f>
        <v>96.273805668016095</v>
      </c>
      <c r="X137" s="75">
        <f>VLOOKUP($A137,'RevPAR Raw Data'!$B$6:$BE$54,'RevPAR Raw Data'!G$1,FALSE)</f>
        <v>38.418937841530003</v>
      </c>
      <c r="Y137" s="76">
        <f>VLOOKUP($A137,'RevPAR Raw Data'!$B$6:$BE$54,'RevPAR Raw Data'!H$1,FALSE)</f>
        <v>57.506482240437101</v>
      </c>
      <c r="Z137" s="76">
        <f>VLOOKUP($A137,'RevPAR Raw Data'!$B$6:$BE$54,'RevPAR Raw Data'!I$1,FALSE)</f>
        <v>59.461048497267697</v>
      </c>
      <c r="AA137" s="76">
        <f>VLOOKUP($A137,'RevPAR Raw Data'!$B$6:$BE$54,'RevPAR Raw Data'!J$1,FALSE)</f>
        <v>64.025928961748605</v>
      </c>
      <c r="AB137" s="76">
        <f>VLOOKUP($A137,'RevPAR Raw Data'!$B$6:$BE$54,'RevPAR Raw Data'!K$1,FALSE)</f>
        <v>61.524094945355102</v>
      </c>
      <c r="AC137" s="77">
        <f>VLOOKUP($A137,'RevPAR Raw Data'!$B$6:$BE$54,'RevPAR Raw Data'!L$1,FALSE)</f>
        <v>56.187298497267697</v>
      </c>
      <c r="AD137" s="76">
        <f>VLOOKUP($A137,'RevPAR Raw Data'!$B$6:$BE$54,'RevPAR Raw Data'!N$1,FALSE)</f>
        <v>50.234265710382502</v>
      </c>
      <c r="AE137" s="76">
        <f>VLOOKUP($A137,'RevPAR Raw Data'!$B$6:$BE$54,'RevPAR Raw Data'!O$1,FALSE)</f>
        <v>50.537783469945303</v>
      </c>
      <c r="AF137" s="77">
        <f>VLOOKUP($A137,'RevPAR Raw Data'!$B$6:$BE$54,'RevPAR Raw Data'!P$1,FALSE)</f>
        <v>50.386024590163899</v>
      </c>
      <c r="AG137" s="78">
        <f>VLOOKUP($A137,'RevPAR Raw Data'!$B$6:$BE$54,'RevPAR Raw Data'!R$1,FALSE)</f>
        <v>54.529791666666597</v>
      </c>
    </row>
    <row r="138" spans="1:34" x14ac:dyDescent="0.2">
      <c r="A138" s="55" t="s">
        <v>14</v>
      </c>
      <c r="B138" s="43">
        <f>(VLOOKUP($A137,'Occupancy Raw Data'!$B$8:$BE$54,'Occupancy Raw Data'!T$3,FALSE))/100</f>
        <v>-0.214403754627181</v>
      </c>
      <c r="C138" s="44">
        <f>(VLOOKUP($A137,'Occupancy Raw Data'!$B$8:$BE$54,'Occupancy Raw Data'!U$3,FALSE))/100</f>
        <v>-8.1395221340714585E-2</v>
      </c>
      <c r="D138" s="44">
        <f>(VLOOKUP($A137,'Occupancy Raw Data'!$B$8:$BE$54,'Occupancy Raw Data'!V$3,FALSE))/100</f>
        <v>0.305696107580262</v>
      </c>
      <c r="E138" s="44">
        <f>(VLOOKUP($A137,'Occupancy Raw Data'!$B$8:$BE$54,'Occupancy Raw Data'!W$3,FALSE))/100</f>
        <v>0.74120710836468406</v>
      </c>
      <c r="F138" s="44">
        <f>(VLOOKUP($A137,'Occupancy Raw Data'!$B$8:$BE$54,'Occupancy Raw Data'!X$3,FALSE))/100</f>
        <v>0.68050369229223506</v>
      </c>
      <c r="G138" s="44">
        <f>(VLOOKUP($A137,'Occupancy Raw Data'!$B$8:$BE$54,'Occupancy Raw Data'!Y$3,FALSE))/100</f>
        <v>0.206612963335011</v>
      </c>
      <c r="H138" s="45">
        <f>(VLOOKUP($A137,'Occupancy Raw Data'!$B$8:$BE$54,'Occupancy Raw Data'!AA$3,FALSE))/100</f>
        <v>3.79578905456242E-2</v>
      </c>
      <c r="I138" s="45">
        <f>(VLOOKUP($A137,'Occupancy Raw Data'!$B$8:$BE$54,'Occupancy Raw Data'!AB$3,FALSE))/100</f>
        <v>0.39793938023370801</v>
      </c>
      <c r="J138" s="44">
        <f>(VLOOKUP($A137,'Occupancy Raw Data'!$B$8:$BE$54,'Occupancy Raw Data'!AC$3,FALSE))/100</f>
        <v>0.19123937399483701</v>
      </c>
      <c r="K138" s="46">
        <f>(VLOOKUP($A137,'Occupancy Raw Data'!$B$8:$BE$54,'Occupancy Raw Data'!AE$3,FALSE))/100</f>
        <v>0.20233045928870699</v>
      </c>
      <c r="M138" s="43">
        <f>(VLOOKUP($A137,'ADR Raw Data'!$B$6:$BE$54,'ADR Raw Data'!T$1,FALSE))/100</f>
        <v>-7.9169456255952397E-2</v>
      </c>
      <c r="N138" s="44">
        <f>(VLOOKUP($A137,'ADR Raw Data'!$B$6:$BE$54,'ADR Raw Data'!U$1,FALSE))/100</f>
        <v>-2.47874444631003E-2</v>
      </c>
      <c r="O138" s="44">
        <f>(VLOOKUP($A137,'ADR Raw Data'!$B$6:$BE$54,'ADR Raw Data'!V$1,FALSE))/100</f>
        <v>6.72528167914523E-2</v>
      </c>
      <c r="P138" s="44">
        <f>(VLOOKUP($A137,'ADR Raw Data'!$B$6:$BE$54,'ADR Raw Data'!W$1,FALSE))/100</f>
        <v>0.16693935418337599</v>
      </c>
      <c r="Q138" s="44">
        <f>(VLOOKUP($A137,'ADR Raw Data'!$B$6:$BE$54,'ADR Raw Data'!X$1,FALSE))/100</f>
        <v>0.12315688682518701</v>
      </c>
      <c r="R138" s="44">
        <f>(VLOOKUP($A137,'ADR Raw Data'!$B$6:$BE$54,'ADR Raw Data'!Y$1,FALSE))/100</f>
        <v>3.9057521275697497E-2</v>
      </c>
      <c r="S138" s="45">
        <f>(VLOOKUP($A137,'ADR Raw Data'!$B$6:$BE$54,'ADR Raw Data'!AA$1,FALSE))/100</f>
        <v>-3.3433373462717603E-2</v>
      </c>
      <c r="T138" s="45">
        <f>(VLOOKUP($A137,'ADR Raw Data'!$B$6:$BE$54,'ADR Raw Data'!AB$1,FALSE))/100</f>
        <v>7.3064951998323899E-2</v>
      </c>
      <c r="U138" s="44">
        <f>(VLOOKUP($A137,'ADR Raw Data'!$B$6:$BE$54,'ADR Raw Data'!AC$1,FALSE))/100</f>
        <v>9.9445041043701096E-3</v>
      </c>
      <c r="V138" s="46">
        <f>(VLOOKUP($A137,'ADR Raw Data'!$B$6:$BE$54,'ADR Raw Data'!AE$1,FALSE))/100</f>
        <v>3.12950690368052E-2</v>
      </c>
      <c r="X138" s="43">
        <f>(VLOOKUP($A137,'RevPAR Raw Data'!$B$6:$BE$54,'RevPAR Raw Data'!T$1,FALSE))/100</f>
        <v>-0.27659898221006501</v>
      </c>
      <c r="Y138" s="44">
        <f>(VLOOKUP($A137,'RevPAR Raw Data'!$B$6:$BE$54,'RevPAR Raw Data'!U$1,FALSE))/100</f>
        <v>-0.10416508627526999</v>
      </c>
      <c r="Z138" s="44">
        <f>(VLOOKUP($A137,'RevPAR Raw Data'!$B$6:$BE$54,'RevPAR Raw Data'!V$1,FALSE))/100</f>
        <v>0.39350784868867</v>
      </c>
      <c r="AA138" s="44">
        <f>(VLOOKUP($A137,'RevPAR Raw Data'!$B$6:$BE$54,'RevPAR Raw Data'!W$1,FALSE))/100</f>
        <v>1.0318830985345799</v>
      </c>
      <c r="AB138" s="44">
        <f>(VLOOKUP($A137,'RevPAR Raw Data'!$B$6:$BE$54,'RevPAR Raw Data'!X$1,FALSE))/100</f>
        <v>0.88746929533317997</v>
      </c>
      <c r="AC138" s="44">
        <f>(VLOOKUP($A137,'RevPAR Raw Data'!$B$6:$BE$54,'RevPAR Raw Data'!Y$1,FALSE))/100</f>
        <v>0.25374027482200101</v>
      </c>
      <c r="AD138" s="45">
        <f>(VLOOKUP($A137,'RevPAR Raw Data'!$B$6:$BE$54,'RevPAR Raw Data'!AA$1,FALSE))/100</f>
        <v>3.2554567524377799E-3</v>
      </c>
      <c r="AE138" s="45">
        <f>(VLOOKUP($A137,'RevPAR Raw Data'!$B$6:$BE$54,'RevPAR Raw Data'!AB$1,FALSE))/100</f>
        <v>0.50007975394705095</v>
      </c>
      <c r="AF138" s="44">
        <f>(VLOOKUP($A137,'RevPAR Raw Data'!$B$6:$BE$54,'RevPAR Raw Data'!AC$1,FALSE))/100</f>
        <v>0.20308565883881599</v>
      </c>
      <c r="AG138" s="46">
        <f>(VLOOKUP($A137,'RevPAR Raw Data'!$B$6:$BE$54,'RevPAR Raw Data'!AE$1,FALSE))/100</f>
        <v>0.23995747401720099</v>
      </c>
    </row>
    <row r="139" spans="1:34" x14ac:dyDescent="0.2">
      <c r="A139" s="93"/>
      <c r="B139" s="71"/>
      <c r="C139" s="72"/>
      <c r="D139" s="72"/>
      <c r="E139" s="72"/>
      <c r="F139" s="72"/>
      <c r="G139" s="73"/>
      <c r="H139" s="53"/>
      <c r="I139" s="53"/>
      <c r="J139" s="73"/>
      <c r="K139" s="74"/>
      <c r="M139" s="75"/>
      <c r="N139" s="76"/>
      <c r="O139" s="76"/>
      <c r="P139" s="76"/>
      <c r="Q139" s="76"/>
      <c r="R139" s="77"/>
      <c r="S139" s="76"/>
      <c r="T139" s="76"/>
      <c r="U139" s="77"/>
      <c r="V139" s="78"/>
      <c r="X139" s="75"/>
      <c r="Y139" s="76"/>
      <c r="Z139" s="76"/>
      <c r="AA139" s="76"/>
      <c r="AB139" s="76"/>
      <c r="AC139" s="77"/>
      <c r="AD139" s="76"/>
      <c r="AE139" s="76"/>
      <c r="AF139" s="77"/>
      <c r="AG139" s="78"/>
    </row>
    <row r="140" spans="1:34" x14ac:dyDescent="0.2">
      <c r="A140" s="70" t="s">
        <v>62</v>
      </c>
      <c r="B140" s="71">
        <f>(VLOOKUP($A140,'Occupancy Raw Data'!$B$8:$BE$45,'Occupancy Raw Data'!G$3,FALSE))/100</f>
        <v>0.39320388349514501</v>
      </c>
      <c r="C140" s="72">
        <f>(VLOOKUP($A140,'Occupancy Raw Data'!$B$8:$BE$45,'Occupancy Raw Data'!H$3,FALSE))/100</f>
        <v>0.49771559109080499</v>
      </c>
      <c r="D140" s="72">
        <f>(VLOOKUP($A140,'Occupancy Raw Data'!$B$8:$BE$45,'Occupancy Raw Data'!I$3,FALSE))/100</f>
        <v>0.50571102227298603</v>
      </c>
      <c r="E140" s="72">
        <f>(VLOOKUP($A140,'Occupancy Raw Data'!$B$8:$BE$45,'Occupancy Raw Data'!J$3,FALSE))/100</f>
        <v>0.515134209023415</v>
      </c>
      <c r="F140" s="72">
        <f>(VLOOKUP($A140,'Occupancy Raw Data'!$B$8:$BE$45,'Occupancy Raw Data'!K$3,FALSE))/100</f>
        <v>0.50485436893203794</v>
      </c>
      <c r="G140" s="73">
        <f>(VLOOKUP($A140,'Occupancy Raw Data'!$B$8:$BE$45,'Occupancy Raw Data'!L$3,FALSE))/100</f>
        <v>0.48332381496287802</v>
      </c>
      <c r="H140" s="53">
        <f>(VLOOKUP($A140,'Occupancy Raw Data'!$B$8:$BE$45,'Occupancy Raw Data'!N$3,FALSE))/100</f>
        <v>0.52084523129640203</v>
      </c>
      <c r="I140" s="53">
        <f>(VLOOKUP($A140,'Occupancy Raw Data'!$B$8:$BE$45,'Occupancy Raw Data'!O$3,FALSE))/100</f>
        <v>0.53540833809251798</v>
      </c>
      <c r="J140" s="73">
        <f>(VLOOKUP($A140,'Occupancy Raw Data'!$B$8:$BE$45,'Occupancy Raw Data'!P$3,FALSE))/100</f>
        <v>0.52812678469445995</v>
      </c>
      <c r="K140" s="74">
        <f>(VLOOKUP($A140,'Occupancy Raw Data'!$B$8:$BE$45,'Occupancy Raw Data'!R$3,FALSE))/100</f>
        <v>0.49612466345761597</v>
      </c>
      <c r="M140" s="75">
        <f>VLOOKUP($A140,'ADR Raw Data'!$B$6:$BE$43,'ADR Raw Data'!G$1,FALSE)</f>
        <v>75.544220697167702</v>
      </c>
      <c r="N140" s="76">
        <f>VLOOKUP($A140,'ADR Raw Data'!$B$6:$BE$43,'ADR Raw Data'!H$1,FALSE)</f>
        <v>84.827233275960907</v>
      </c>
      <c r="O140" s="76">
        <f>VLOOKUP($A140,'ADR Raw Data'!$B$6:$BE$43,'ADR Raw Data'!I$1,FALSE)</f>
        <v>83.888730378317305</v>
      </c>
      <c r="P140" s="76">
        <f>VLOOKUP($A140,'ADR Raw Data'!$B$6:$BE$43,'ADR Raw Data'!J$1,FALSE)</f>
        <v>83.269152716186198</v>
      </c>
      <c r="Q140" s="76">
        <f>VLOOKUP($A140,'ADR Raw Data'!$B$6:$BE$43,'ADR Raw Data'!K$1,FALSE)</f>
        <v>81.701206447963798</v>
      </c>
      <c r="R140" s="77">
        <f>VLOOKUP($A140,'ADR Raw Data'!$B$6:$BE$43,'ADR Raw Data'!L$1,FALSE)</f>
        <v>82.135234018669493</v>
      </c>
      <c r="S140" s="76">
        <f>VLOOKUP($A140,'ADR Raw Data'!$B$6:$BE$43,'ADR Raw Data'!N$1,FALSE)</f>
        <v>84.983637335526296</v>
      </c>
      <c r="T140" s="76">
        <f>VLOOKUP($A140,'ADR Raw Data'!$B$6:$BE$43,'ADR Raw Data'!O$1,FALSE)</f>
        <v>84.8873282666666</v>
      </c>
      <c r="U140" s="77">
        <f>VLOOKUP($A140,'ADR Raw Data'!$B$6:$BE$43,'ADR Raw Data'!P$1,FALSE)</f>
        <v>84.934818869964801</v>
      </c>
      <c r="V140" s="78">
        <f>VLOOKUP($A140,'ADR Raw Data'!$B$6:$BE$43,'ADR Raw Data'!R$1,FALSE)</f>
        <v>82.986711108370301</v>
      </c>
      <c r="X140" s="75">
        <f>VLOOKUP($A140,'RevPAR Raw Data'!$B$6:$BE$43,'RevPAR Raw Data'!G$1,FALSE)</f>
        <v>29.7042809537407</v>
      </c>
      <c r="Y140" s="76">
        <f>VLOOKUP($A140,'RevPAR Raw Data'!$B$6:$BE$43,'RevPAR Raw Data'!H$1,FALSE)</f>
        <v>42.219836550542503</v>
      </c>
      <c r="Z140" s="76">
        <f>VLOOKUP($A140,'RevPAR Raw Data'!$B$6:$BE$43,'RevPAR Raw Data'!I$1,FALSE)</f>
        <v>42.423455596801801</v>
      </c>
      <c r="AA140" s="76">
        <f>VLOOKUP($A140,'RevPAR Raw Data'!$B$6:$BE$43,'RevPAR Raw Data'!J$1,FALSE)</f>
        <v>42.894789120502502</v>
      </c>
      <c r="AB140" s="76">
        <f>VLOOKUP($A140,'RevPAR Raw Data'!$B$6:$BE$43,'RevPAR Raw Data'!K$1,FALSE)</f>
        <v>41.2472110222729</v>
      </c>
      <c r="AC140" s="77">
        <f>VLOOKUP($A140,'RevPAR Raw Data'!$B$6:$BE$43,'RevPAR Raw Data'!L$1,FALSE)</f>
        <v>39.697914648772098</v>
      </c>
      <c r="AD140" s="76">
        <f>VLOOKUP($A140,'RevPAR Raw Data'!$B$6:$BE$43,'RevPAR Raw Data'!N$1,FALSE)</f>
        <v>44.263322244431698</v>
      </c>
      <c r="AE140" s="76">
        <f>VLOOKUP($A140,'RevPAR Raw Data'!$B$6:$BE$43,'RevPAR Raw Data'!O$1,FALSE)</f>
        <v>45.449383352369999</v>
      </c>
      <c r="AF140" s="77">
        <f>VLOOKUP($A140,'RevPAR Raw Data'!$B$6:$BE$43,'RevPAR Raw Data'!P$1,FALSE)</f>
        <v>44.856352798400899</v>
      </c>
      <c r="AG140" s="78">
        <f>VLOOKUP($A140,'RevPAR Raw Data'!$B$6:$BE$43,'RevPAR Raw Data'!R$1,FALSE)</f>
        <v>41.171754120094597</v>
      </c>
    </row>
    <row r="141" spans="1:34" x14ac:dyDescent="0.2">
      <c r="A141" s="55" t="s">
        <v>14</v>
      </c>
      <c r="B141" s="43">
        <f>(VLOOKUP($A140,'Occupancy Raw Data'!$B$8:$BE$51,'Occupancy Raw Data'!T$3,FALSE))/100</f>
        <v>-0.127097320584733</v>
      </c>
      <c r="C141" s="44">
        <f>(VLOOKUP($A140,'Occupancy Raw Data'!$B$8:$BE$51,'Occupancy Raw Data'!U$3,FALSE))/100</f>
        <v>-9.99087765649289E-2</v>
      </c>
      <c r="D141" s="44">
        <f>(VLOOKUP($A140,'Occupancy Raw Data'!$B$8:$BE$51,'Occupancy Raw Data'!V$3,FALSE))/100</f>
        <v>-0.131512415539007</v>
      </c>
      <c r="E141" s="44">
        <f>(VLOOKUP($A140,'Occupancy Raw Data'!$B$8:$BE$51,'Occupancy Raw Data'!W$3,FALSE))/100</f>
        <v>-0.12727865794007001</v>
      </c>
      <c r="F141" s="44">
        <f>(VLOOKUP($A140,'Occupancy Raw Data'!$B$8:$BE$51,'Occupancy Raw Data'!X$3,FALSE))/100</f>
        <v>-7.7017936653138705E-2</v>
      </c>
      <c r="G141" s="44">
        <f>(VLOOKUP($A140,'Occupancy Raw Data'!$B$8:$BE$51,'Occupancy Raw Data'!Y$3,FALSE))/100</f>
        <v>-0.112499614059589</v>
      </c>
      <c r="H141" s="45">
        <f>(VLOOKUP($A140,'Occupancy Raw Data'!$B$8:$BE$51,'Occupancy Raw Data'!AA$3,FALSE))/100</f>
        <v>9.4969383625629206E-3</v>
      </c>
      <c r="I141" s="45">
        <f>(VLOOKUP($A140,'Occupancy Raw Data'!$B$8:$BE$51,'Occupancy Raw Data'!AB$3,FALSE))/100</f>
        <v>9.259388923935219E-2</v>
      </c>
      <c r="J141" s="44">
        <f>(VLOOKUP($A140,'Occupancy Raw Data'!$B$8:$BE$51,'Occupancy Raw Data'!AC$3,FALSE))/100</f>
        <v>4.9975243615592697E-2</v>
      </c>
      <c r="K141" s="46">
        <f>(VLOOKUP($A140,'Occupancy Raw Data'!$B$8:$BE$51,'Occupancy Raw Data'!AE$3,FALSE))/100</f>
        <v>-6.8667629318720697E-2</v>
      </c>
      <c r="M141" s="43">
        <f>(VLOOKUP($A140,'ADR Raw Data'!$B$6:$BE$49,'ADR Raw Data'!T$1,FALSE))/100</f>
        <v>-4.7822483442391102E-2</v>
      </c>
      <c r="N141" s="44">
        <f>(VLOOKUP($A140,'ADR Raw Data'!$B$6:$BE$49,'ADR Raw Data'!U$1,FALSE))/100</f>
        <v>-5.5289493367985498E-2</v>
      </c>
      <c r="O141" s="44">
        <f>(VLOOKUP($A140,'ADR Raw Data'!$B$6:$BE$49,'ADR Raw Data'!V$1,FALSE))/100</f>
        <v>-6.6167152493262091E-2</v>
      </c>
      <c r="P141" s="44">
        <f>(VLOOKUP($A140,'ADR Raw Data'!$B$6:$BE$49,'ADR Raw Data'!W$1,FALSE))/100</f>
        <v>-2.70130295775266E-2</v>
      </c>
      <c r="Q141" s="44">
        <f>(VLOOKUP($A140,'ADR Raw Data'!$B$6:$BE$49,'ADR Raw Data'!X$1,FALSE))/100</f>
        <v>-9.3654299082902102E-3</v>
      </c>
      <c r="R141" s="44">
        <f>(VLOOKUP($A140,'ADR Raw Data'!$B$6:$BE$49,'ADR Raw Data'!Y$1,FALSE))/100</f>
        <v>-4.1465857662887899E-2</v>
      </c>
      <c r="S141" s="45">
        <f>(VLOOKUP($A140,'ADR Raw Data'!$B$6:$BE$49,'ADR Raw Data'!AA$1,FALSE))/100</f>
        <v>-3.0668120632382601E-2</v>
      </c>
      <c r="T141" s="45">
        <f>(VLOOKUP($A140,'ADR Raw Data'!$B$6:$BE$49,'ADR Raw Data'!AB$1,FALSE))/100</f>
        <v>-2.1778362408316199E-2</v>
      </c>
      <c r="U141" s="44">
        <f>(VLOOKUP($A140,'ADR Raw Data'!$B$6:$BE$49,'ADR Raw Data'!AC$1,FALSE))/100</f>
        <v>-2.63823484478551E-2</v>
      </c>
      <c r="V141" s="46">
        <f>(VLOOKUP($A140,'ADR Raw Data'!$B$6:$BE$49,'ADR Raw Data'!AE$1,FALSE))/100</f>
        <v>-3.6225872201957998E-2</v>
      </c>
      <c r="X141" s="43">
        <f>(VLOOKUP($A140,'RevPAR Raw Data'!$B$6:$BE$43,'RevPAR Raw Data'!T$1,FALSE))/100</f>
        <v>-0.168841694517889</v>
      </c>
      <c r="Y141" s="44">
        <f>(VLOOKUP($A140,'RevPAR Raw Data'!$B$6:$BE$43,'RevPAR Raw Data'!U$1,FALSE))/100</f>
        <v>-0.14967436429362399</v>
      </c>
      <c r="Z141" s="44">
        <f>(VLOOKUP($A140,'RevPAR Raw Data'!$B$6:$BE$43,'RevPAR Raw Data'!V$1,FALSE))/100</f>
        <v>-0.18897776597854199</v>
      </c>
      <c r="AA141" s="44">
        <f>(VLOOKUP($A140,'RevPAR Raw Data'!$B$6:$BE$43,'RevPAR Raw Data'!W$1,FALSE))/100</f>
        <v>-0.150853505366074</v>
      </c>
      <c r="AB141" s="44">
        <f>(VLOOKUP($A140,'RevPAR Raw Data'!$B$6:$BE$43,'RevPAR Raw Data'!X$1,FALSE))/100</f>
        <v>-8.5662060474022805E-2</v>
      </c>
      <c r="AC141" s="44">
        <f>(VLOOKUP($A140,'RevPAR Raw Data'!$B$6:$BE$43,'RevPAR Raw Data'!Y$1,FALSE))/100</f>
        <v>-0.14930057873875199</v>
      </c>
      <c r="AD141" s="45">
        <f>(VLOOKUP($A140,'RevPAR Raw Data'!$B$6:$BE$43,'RevPAR Raw Data'!AA$1,FALSE))/100</f>
        <v>-2.1462435521161099E-2</v>
      </c>
      <c r="AE141" s="45">
        <f>(VLOOKUP($A140,'RevPAR Raw Data'!$B$6:$BE$43,'RevPAR Raw Data'!AB$1,FALSE))/100</f>
        <v>6.8798983554385795E-2</v>
      </c>
      <c r="AF141" s="44">
        <f>(VLOOKUP($A140,'RevPAR Raw Data'!$B$6:$BE$43,'RevPAR Raw Data'!AC$1,FALSE))/100</f>
        <v>2.2274430876904502E-2</v>
      </c>
      <c r="AG141" s="46">
        <f>(VLOOKUP($A140,'RevPAR Raw Data'!$B$6:$BE$43,'RevPAR Raw Data'!AE$1,FALSE))/100</f>
        <v>-0.102405956756567</v>
      </c>
    </row>
    <row r="142" spans="1:34" x14ac:dyDescent="0.2">
      <c r="A142" s="88"/>
      <c r="B142" s="71"/>
      <c r="C142" s="72"/>
      <c r="D142" s="72"/>
      <c r="E142" s="72"/>
      <c r="F142" s="72"/>
      <c r="G142" s="73"/>
      <c r="H142" s="53"/>
      <c r="I142" s="53"/>
      <c r="J142" s="73"/>
      <c r="K142" s="74"/>
      <c r="M142" s="75"/>
      <c r="N142" s="76"/>
      <c r="O142" s="76"/>
      <c r="P142" s="76"/>
      <c r="Q142" s="76"/>
      <c r="R142" s="77"/>
      <c r="S142" s="76"/>
      <c r="T142" s="76"/>
      <c r="U142" s="77"/>
      <c r="V142" s="78"/>
      <c r="X142" s="75"/>
      <c r="Y142" s="76"/>
      <c r="Z142" s="76"/>
      <c r="AA142" s="76"/>
      <c r="AB142" s="76"/>
      <c r="AC142" s="77"/>
      <c r="AD142" s="76"/>
      <c r="AE142" s="76"/>
      <c r="AF142" s="77"/>
      <c r="AG142" s="78"/>
      <c r="AH142" s="58"/>
    </row>
    <row r="143" spans="1:34" x14ac:dyDescent="0.2">
      <c r="A143" s="70" t="s">
        <v>58</v>
      </c>
      <c r="B143" s="71">
        <f>(VLOOKUP($A143,'Occupancy Raw Data'!$B$8:$BE$45,'Occupancy Raw Data'!G$3,FALSE))/100</f>
        <v>0.40950734658599797</v>
      </c>
      <c r="C143" s="72">
        <f>(VLOOKUP($A143,'Occupancy Raw Data'!$B$8:$BE$45,'Occupancy Raw Data'!H$3,FALSE))/100</f>
        <v>0.50665514261019806</v>
      </c>
      <c r="D143" s="72">
        <f>(VLOOKUP($A143,'Occupancy Raw Data'!$B$8:$BE$45,'Occupancy Raw Data'!I$3,FALSE))/100</f>
        <v>0.52895419187553994</v>
      </c>
      <c r="E143" s="72">
        <f>(VLOOKUP($A143,'Occupancy Raw Data'!$B$8:$BE$45,'Occupancy Raw Data'!J$3,FALSE))/100</f>
        <v>0.54157303370786503</v>
      </c>
      <c r="F143" s="72">
        <f>(VLOOKUP($A143,'Occupancy Raw Data'!$B$8:$BE$45,'Occupancy Raw Data'!K$3,FALSE))/100</f>
        <v>0.50060501296456306</v>
      </c>
      <c r="G143" s="73">
        <f>(VLOOKUP($A143,'Occupancy Raw Data'!$B$8:$BE$45,'Occupancy Raw Data'!L$3,FALSE))/100</f>
        <v>0.49745894554883302</v>
      </c>
      <c r="H143" s="53">
        <f>(VLOOKUP($A143,'Occupancy Raw Data'!$B$8:$BE$45,'Occupancy Raw Data'!N$3,FALSE))/100</f>
        <v>0.44407951598962803</v>
      </c>
      <c r="I143" s="53">
        <f>(VLOOKUP($A143,'Occupancy Raw Data'!$B$8:$BE$45,'Occupancy Raw Data'!O$3,FALSE))/100</f>
        <v>0.47363872082973202</v>
      </c>
      <c r="J143" s="73">
        <f>(VLOOKUP($A143,'Occupancy Raw Data'!$B$8:$BE$45,'Occupancy Raw Data'!P$3,FALSE))/100</f>
        <v>0.45885911840967997</v>
      </c>
      <c r="K143" s="74">
        <f>(VLOOKUP($A143,'Occupancy Raw Data'!$B$8:$BE$45,'Occupancy Raw Data'!R$3,FALSE))/100</f>
        <v>0.48643042350907501</v>
      </c>
      <c r="M143" s="75">
        <f>VLOOKUP($A143,'ADR Raw Data'!$B$6:$BE$43,'ADR Raw Data'!G$1,FALSE)</f>
        <v>86.140546222034601</v>
      </c>
      <c r="N143" s="76">
        <f>VLOOKUP($A143,'ADR Raw Data'!$B$6:$BE$43,'ADR Raw Data'!H$1,FALSE)</f>
        <v>92.901139918116598</v>
      </c>
      <c r="O143" s="76">
        <f>VLOOKUP($A143,'ADR Raw Data'!$B$6:$BE$43,'ADR Raw Data'!I$1,FALSE)</f>
        <v>92.273598431372506</v>
      </c>
      <c r="P143" s="76">
        <f>VLOOKUP($A143,'ADR Raw Data'!$B$6:$BE$43,'ADR Raw Data'!J$1,FALSE)</f>
        <v>91.5691974146185</v>
      </c>
      <c r="Q143" s="76">
        <f>VLOOKUP($A143,'ADR Raw Data'!$B$6:$BE$43,'ADR Raw Data'!K$1,FALSE)</f>
        <v>89.104558943370094</v>
      </c>
      <c r="R143" s="77">
        <f>VLOOKUP($A143,'ADR Raw Data'!$B$6:$BE$43,'ADR Raw Data'!L$1,FALSE)</f>
        <v>90.600493745221996</v>
      </c>
      <c r="S143" s="76">
        <f>VLOOKUP($A143,'ADR Raw Data'!$B$6:$BE$43,'ADR Raw Data'!N$1,FALSE)</f>
        <v>86.908600778513005</v>
      </c>
      <c r="T143" s="76">
        <f>VLOOKUP($A143,'ADR Raw Data'!$B$6:$BE$43,'ADR Raw Data'!O$1,FALSE)</f>
        <v>89.236911751824806</v>
      </c>
      <c r="U143" s="77">
        <f>VLOOKUP($A143,'ADR Raw Data'!$B$6:$BE$43,'ADR Raw Data'!P$1,FALSE)</f>
        <v>88.110253079675999</v>
      </c>
      <c r="V143" s="78">
        <f>VLOOKUP($A143,'ADR Raw Data'!$B$6:$BE$43,'ADR Raw Data'!R$1,FALSE)</f>
        <v>89.929324708092096</v>
      </c>
      <c r="X143" s="75">
        <f>VLOOKUP($A143,'RevPAR Raw Data'!$B$6:$BE$43,'RevPAR Raw Data'!G$1,FALSE)</f>
        <v>35.2751865168539</v>
      </c>
      <c r="Y143" s="76">
        <f>VLOOKUP($A143,'RevPAR Raw Data'!$B$6:$BE$43,'RevPAR Raw Data'!H$1,FALSE)</f>
        <v>47.068840293863403</v>
      </c>
      <c r="Z143" s="76">
        <f>VLOOKUP($A143,'RevPAR Raw Data'!$B$6:$BE$43,'RevPAR Raw Data'!I$1,FALSE)</f>
        <v>48.808506689714697</v>
      </c>
      <c r="AA143" s="76">
        <f>VLOOKUP($A143,'RevPAR Raw Data'!$B$6:$BE$43,'RevPAR Raw Data'!J$1,FALSE)</f>
        <v>49.5914080380293</v>
      </c>
      <c r="AB143" s="76">
        <f>VLOOKUP($A143,'RevPAR Raw Data'!$B$6:$BE$43,'RevPAR Raw Data'!K$1,FALSE)</f>
        <v>44.606188885047501</v>
      </c>
      <c r="AC143" s="77">
        <f>VLOOKUP($A143,'RevPAR Raw Data'!$B$6:$BE$43,'RevPAR Raw Data'!L$1,FALSE)</f>
        <v>45.070026084701801</v>
      </c>
      <c r="AD143" s="76">
        <f>VLOOKUP($A143,'RevPAR Raw Data'!$B$6:$BE$43,'RevPAR Raw Data'!N$1,FALSE)</f>
        <v>38.594329369057903</v>
      </c>
      <c r="AE143" s="76">
        <f>VLOOKUP($A143,'RevPAR Raw Data'!$B$6:$BE$43,'RevPAR Raw Data'!O$1,FALSE)</f>
        <v>42.266056732929897</v>
      </c>
      <c r="AF143" s="77">
        <f>VLOOKUP($A143,'RevPAR Raw Data'!$B$6:$BE$43,'RevPAR Raw Data'!P$1,FALSE)</f>
        <v>40.4301930509939</v>
      </c>
      <c r="AG143" s="78">
        <f>VLOOKUP($A143,'RevPAR Raw Data'!$B$6:$BE$43,'RevPAR Raw Data'!R$1,FALSE)</f>
        <v>43.7443595036424</v>
      </c>
    </row>
    <row r="144" spans="1:34" ht="17.25" thickBot="1" x14ac:dyDescent="0.25">
      <c r="A144" s="59" t="s">
        <v>14</v>
      </c>
      <c r="B144" s="49">
        <f>(VLOOKUP($A143,'Occupancy Raw Data'!$B$8:$BE$51,'Occupancy Raw Data'!T$3,FALSE))/100</f>
        <v>-0.104570865664812</v>
      </c>
      <c r="C144" s="50">
        <f>(VLOOKUP($A143,'Occupancy Raw Data'!$B$8:$BE$51,'Occupancy Raw Data'!U$3,FALSE))/100</f>
        <v>5.4953173654112494E-2</v>
      </c>
      <c r="D144" s="50">
        <f>(VLOOKUP($A143,'Occupancy Raw Data'!$B$8:$BE$51,'Occupancy Raw Data'!V$3,FALSE))/100</f>
        <v>7.2414679156252099E-4</v>
      </c>
      <c r="E144" s="50">
        <f>(VLOOKUP($A143,'Occupancy Raw Data'!$B$8:$BE$51,'Occupancy Raw Data'!W$3,FALSE))/100</f>
        <v>-4.1208472770102193E-2</v>
      </c>
      <c r="F144" s="50">
        <f>(VLOOKUP($A143,'Occupancy Raw Data'!$B$8:$BE$51,'Occupancy Raw Data'!X$3,FALSE))/100</f>
        <v>-4.5783350422257903E-2</v>
      </c>
      <c r="G144" s="50">
        <f>(VLOOKUP($A143,'Occupancy Raw Data'!$B$8:$BE$51,'Occupancy Raw Data'!Y$3,FALSE))/100</f>
        <v>-2.6742574904459901E-2</v>
      </c>
      <c r="H144" s="51">
        <f>(VLOOKUP($A143,'Occupancy Raw Data'!$B$8:$BE$51,'Occupancy Raw Data'!AA$3,FALSE))/100</f>
        <v>-6.9514365866552602E-2</v>
      </c>
      <c r="I144" s="51">
        <f>(VLOOKUP($A143,'Occupancy Raw Data'!$B$8:$BE$51,'Occupancy Raw Data'!AB$3,FALSE))/100</f>
        <v>4.2083537971122603E-2</v>
      </c>
      <c r="J144" s="50">
        <f>(VLOOKUP($A143,'Occupancy Raw Data'!$B$8:$BE$51,'Occupancy Raw Data'!AC$3,FALSE))/100</f>
        <v>-1.5077462199112801E-2</v>
      </c>
      <c r="K144" s="52">
        <f>(VLOOKUP($A143,'Occupancy Raw Data'!$B$8:$BE$51,'Occupancy Raw Data'!AE$3,FALSE))/100</f>
        <v>-2.3625884143914103E-2</v>
      </c>
      <c r="M144" s="49">
        <f>(VLOOKUP($A143,'ADR Raw Data'!$B$6:$BE$49,'ADR Raw Data'!T$1,FALSE))/100</f>
        <v>1.09244525462548E-2</v>
      </c>
      <c r="N144" s="50">
        <f>(VLOOKUP($A143,'ADR Raw Data'!$B$6:$BE$49,'ADR Raw Data'!U$1,FALSE))/100</f>
        <v>3.75221278140946E-2</v>
      </c>
      <c r="O144" s="50">
        <f>(VLOOKUP($A143,'ADR Raw Data'!$B$6:$BE$49,'ADR Raw Data'!V$1,FALSE))/100</f>
        <v>1.42564823744249E-2</v>
      </c>
      <c r="P144" s="50">
        <f>(VLOOKUP($A143,'ADR Raw Data'!$B$6:$BE$49,'ADR Raw Data'!W$1,FALSE))/100</f>
        <v>-1.1193685312254099E-2</v>
      </c>
      <c r="Q144" s="50">
        <f>(VLOOKUP($A143,'ADR Raw Data'!$B$6:$BE$49,'ADR Raw Data'!X$1,FALSE))/100</f>
        <v>2.6492689040151802E-3</v>
      </c>
      <c r="R144" s="50">
        <f>(VLOOKUP($A143,'ADR Raw Data'!$B$6:$BE$49,'ADR Raw Data'!Y$1,FALSE))/100</f>
        <v>1.11396404135242E-2</v>
      </c>
      <c r="S144" s="51">
        <f>(VLOOKUP($A143,'ADR Raw Data'!$B$6:$BE$49,'ADR Raw Data'!AA$1,FALSE))/100</f>
        <v>-4.9921980931658299E-3</v>
      </c>
      <c r="T144" s="51">
        <f>(VLOOKUP($A143,'ADR Raw Data'!$B$6:$BE$49,'ADR Raw Data'!AB$1,FALSE))/100</f>
        <v>3.9800826734395202E-2</v>
      </c>
      <c r="U144" s="50">
        <f>(VLOOKUP($A143,'ADR Raw Data'!$B$6:$BE$49,'ADR Raw Data'!AC$1,FALSE))/100</f>
        <v>1.7421851795445201E-2</v>
      </c>
      <c r="V144" s="52">
        <f>(VLOOKUP($A143,'ADR Raw Data'!$B$6:$BE$49,'ADR Raw Data'!AE$1,FALSE))/100</f>
        <v>1.27109588492147E-2</v>
      </c>
      <c r="X144" s="49">
        <f>(VLOOKUP($A143,'RevPAR Raw Data'!$B$6:$BE$43,'RevPAR Raw Data'!T$1,FALSE))/100</f>
        <v>-9.4788792578233791E-2</v>
      </c>
      <c r="Y144" s="50">
        <f>(VLOOKUP($A143,'RevPAR Raw Data'!$B$6:$BE$43,'RevPAR Raw Data'!U$1,FALSE))/100</f>
        <v>9.4537261473846904E-2</v>
      </c>
      <c r="Z144" s="50">
        <f>(VLOOKUP($A143,'RevPAR Raw Data'!$B$6:$BE$43,'RevPAR Raw Data'!V$1,FALSE))/100</f>
        <v>1.4990952951957801E-2</v>
      </c>
      <c r="AA144" s="50">
        <f>(VLOOKUP($A143,'RevPAR Raw Data'!$B$6:$BE$43,'RevPAR Raw Data'!W$1,FALSE))/100</f>
        <v>-5.1940883405969203E-2</v>
      </c>
      <c r="AB144" s="50">
        <f>(VLOOKUP($A143,'RevPAR Raw Data'!$B$6:$BE$43,'RevPAR Raw Data'!X$1,FALSE))/100</f>
        <v>-4.3255373924838095E-2</v>
      </c>
      <c r="AC144" s="50">
        <f>(VLOOKUP($A143,'RevPAR Raw Data'!$B$6:$BE$43,'RevPAR Raw Data'!Y$1,FALSE))/100</f>
        <v>-1.59008371591031E-2</v>
      </c>
      <c r="AD144" s="51">
        <f>(VLOOKUP($A143,'RevPAR Raw Data'!$B$6:$BE$43,'RevPAR Raw Data'!AA$1,FALSE))/100</f>
        <v>-7.4159534474991795E-2</v>
      </c>
      <c r="AE144" s="51">
        <f>(VLOOKUP($A143,'RevPAR Raw Data'!$B$6:$BE$43,'RevPAR Raw Data'!AB$1,FALSE))/100</f>
        <v>8.3559324308676894E-2</v>
      </c>
      <c r="AF144" s="50">
        <f>(VLOOKUP($A143,'RevPAR Raw Data'!$B$6:$BE$43,'RevPAR Raw Data'!AC$1,FALSE))/100</f>
        <v>2.0817122844479599E-3</v>
      </c>
      <c r="AG144" s="52">
        <f>(VLOOKUP($A143,'RevPAR Raw Data'!$B$6:$BE$43,'RevPAR Raw Data'!AE$1,FALSE))/100</f>
        <v>-1.1215232935829E-2</v>
      </c>
    </row>
    <row r="145" spans="1:33" ht="14.25" customHeight="1" x14ac:dyDescent="0.2">
      <c r="A145" s="172" t="s">
        <v>63</v>
      </c>
      <c r="B145" s="173"/>
      <c r="C145" s="173"/>
      <c r="D145" s="173"/>
      <c r="E145" s="173"/>
      <c r="F145" s="173"/>
      <c r="G145" s="173"/>
      <c r="H145" s="173"/>
      <c r="I145" s="173"/>
      <c r="J145" s="173"/>
      <c r="K145" s="173"/>
      <c r="AG145" s="98"/>
    </row>
    <row r="146" spans="1:33" x14ac:dyDescent="0.2">
      <c r="A146" s="172"/>
      <c r="B146" s="173"/>
      <c r="C146" s="173"/>
      <c r="D146" s="173"/>
      <c r="E146" s="173"/>
      <c r="F146" s="173"/>
      <c r="G146" s="173"/>
      <c r="H146" s="173"/>
      <c r="I146" s="173"/>
      <c r="J146" s="173"/>
      <c r="K146" s="173"/>
      <c r="AG146" s="98"/>
    </row>
    <row r="147" spans="1:33" ht="17.25" thickBot="1" x14ac:dyDescent="0.25">
      <c r="A147" s="174"/>
      <c r="B147" s="175"/>
      <c r="C147" s="175"/>
      <c r="D147" s="175"/>
      <c r="E147" s="175"/>
      <c r="F147" s="175"/>
      <c r="G147" s="175"/>
      <c r="H147" s="175"/>
      <c r="I147" s="175"/>
      <c r="J147" s="175"/>
      <c r="K147" s="175"/>
      <c r="L147" s="99"/>
      <c r="M147" s="99"/>
      <c r="N147" s="99"/>
      <c r="O147" s="99"/>
      <c r="P147" s="99"/>
      <c r="Q147" s="99"/>
      <c r="R147" s="100"/>
      <c r="S147" s="99"/>
      <c r="T147" s="99"/>
      <c r="U147" s="99"/>
      <c r="V147" s="99"/>
      <c r="W147" s="99"/>
      <c r="X147" s="99"/>
      <c r="Y147" s="99"/>
      <c r="Z147" s="99"/>
      <c r="AA147" s="99"/>
      <c r="AB147" s="99"/>
      <c r="AC147" s="99"/>
      <c r="AD147" s="99"/>
      <c r="AE147" s="99"/>
      <c r="AF147" s="99"/>
      <c r="AG147" s="101"/>
    </row>
  </sheetData>
  <sheetProtection algorithmName="SHA-512" hashValue="y0Xn0eu/M1LIMGIRQN4mEuV0DwsUOfUUur8Yua8iodvoFc80F8E2+AJiIVBNLgPi8ab3druCQ3x4xndjEiyB2A==" saltValue="Wg1O1MmAeLAefL2TwOUtEA==" spinCount="100000" sheet="1" objects="1" scenarios="1" formatColumns="0" formatRows="0"/>
  <mergeCells count="14">
    <mergeCell ref="M1:V1"/>
    <mergeCell ref="R2:R3"/>
    <mergeCell ref="U2:U3"/>
    <mergeCell ref="V2:V3"/>
    <mergeCell ref="X1:AG1"/>
    <mergeCell ref="AC2:AC3"/>
    <mergeCell ref="AF2:AF3"/>
    <mergeCell ref="AG2:AG3"/>
    <mergeCell ref="A145:K147"/>
    <mergeCell ref="A1:A3"/>
    <mergeCell ref="G2:G3"/>
    <mergeCell ref="J2:J3"/>
    <mergeCell ref="K2:K3"/>
    <mergeCell ref="B1:K1"/>
  </mergeCells>
  <pageMargins left="0.25" right="0.25" top="0.75" bottom="0.75" header="0.3" footer="0.3"/>
  <pageSetup scale="37" fitToHeight="0" orientation="landscape" r:id="rId1"/>
  <rowBreaks count="1" manualBreakCount="1">
    <brk id="57" max="32" man="1"/>
  </rowBreaks>
  <ignoredErrors>
    <ignoredError sqref="B5:K5 B60:K6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topLeftCell="A2"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pageSetUpPr fitToPage="1"/>
  </sheetPr>
  <dimension ref="A1"/>
  <sheetViews>
    <sheetView topLeftCell="A22" zoomScale="110" zoomScaleNormal="110" workbookViewId="0">
      <selection activeCell="H40" sqref="H40"/>
    </sheetView>
  </sheetViews>
  <sheetFormatPr defaultRowHeight="12.75" x14ac:dyDescent="0.2"/>
  <sheetData/>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37D5-D462-434B-977F-80F74FEE2DDD}">
  <sheetPr>
    <tabColor theme="7" tint="0.79998168889431442"/>
    <pageSetUpPr fitToPage="1"/>
  </sheetPr>
  <dimension ref="A1"/>
  <sheetViews>
    <sheetView zoomScaleNormal="100" workbookViewId="0">
      <selection activeCell="H40" sqref="H40"/>
    </sheetView>
  </sheetViews>
  <sheetFormatPr defaultRowHeight="12.75" x14ac:dyDescent="0.2"/>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E176-23ED-4F29-B1A3-9D73A4DAF529}">
  <sheetPr>
    <tabColor theme="7" tint="0.79998168889431442"/>
    <pageSetUpPr fitToPage="1"/>
  </sheetPr>
  <dimension ref="A1"/>
  <sheetViews>
    <sheetView topLeftCell="A10" zoomScaleNormal="100" workbookViewId="0">
      <selection activeCell="H40" sqref="H40"/>
    </sheetView>
  </sheetViews>
  <sheetFormatPr defaultRowHeight="12.75" x14ac:dyDescent="0.2"/>
  <sheetData/>
  <pageMargins left="0.7" right="0.7" top="0.75" bottom="0.75" header="0.3" footer="0.3"/>
  <pageSetup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pageSetUpPr fitToPage="1"/>
  </sheetPr>
  <dimension ref="A1"/>
  <sheetViews>
    <sheetView topLeftCell="A10" zoomScaleNormal="100" workbookViewId="0">
      <selection activeCell="P38" sqref="P38"/>
    </sheetView>
  </sheetViews>
  <sheetFormatPr defaultRowHeight="12.75" x14ac:dyDescent="0.2"/>
  <sheetData/>
  <pageMargins left="0.7" right="0.7" top="0.75" bottom="0.75" header="0.3" footer="0.3"/>
  <pageSetup scale="4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G147"/>
  <sheetViews>
    <sheetView showGridLines="0" zoomScale="80" zoomScaleNormal="80" zoomScaleSheetLayoutView="96" workbookViewId="0">
      <pane xSplit="1" ySplit="3" topLeftCell="B4" activePane="bottomRight" state="frozen"/>
      <selection sqref="A1:A3"/>
      <selection pane="topRight" sqref="A1:A3"/>
      <selection pane="bottomLeft" sqref="A1:A3"/>
      <selection pane="bottomRight" activeCell="AG8" sqref="AG8"/>
    </sheetView>
  </sheetViews>
  <sheetFormatPr defaultColWidth="9.140625" defaultRowHeight="16.5" x14ac:dyDescent="0.2"/>
  <cols>
    <col min="1" max="1" width="44.7109375" style="56" customWidth="1"/>
    <col min="2" max="6" width="8.85546875" style="56" customWidth="1"/>
    <col min="7" max="7" width="8.85546875" style="62" customWidth="1"/>
    <col min="8" max="9" width="8.85546875" style="56" customWidth="1"/>
    <col min="10" max="11" width="8.85546875" style="62" customWidth="1"/>
    <col min="12" max="12" width="2.7109375" style="56" customWidth="1"/>
    <col min="13" max="22" width="8.7109375" style="56" customWidth="1"/>
    <col min="23" max="23" width="2.7109375" style="56" customWidth="1"/>
    <col min="24" max="33" width="8.85546875" style="56" customWidth="1"/>
    <col min="34" max="34" width="2.42578125" style="56" customWidth="1"/>
    <col min="35" max="16384" width="9.140625" style="56"/>
  </cols>
  <sheetData>
    <row r="1" spans="1:33" x14ac:dyDescent="0.2">
      <c r="A1" s="176" t="str">
        <f>'Occupancy Raw Data'!B2</f>
        <v>December 14, 2025 to January 10, 2026
Rolling-28 Day Period</v>
      </c>
      <c r="B1" s="183" t="s">
        <v>0</v>
      </c>
      <c r="C1" s="184"/>
      <c r="D1" s="184"/>
      <c r="E1" s="184"/>
      <c r="F1" s="184"/>
      <c r="G1" s="184"/>
      <c r="H1" s="184"/>
      <c r="I1" s="184"/>
      <c r="J1" s="184"/>
      <c r="K1" s="185"/>
      <c r="L1" s="60"/>
      <c r="M1" s="183" t="s">
        <v>1</v>
      </c>
      <c r="N1" s="184"/>
      <c r="O1" s="184"/>
      <c r="P1" s="184"/>
      <c r="Q1" s="184"/>
      <c r="R1" s="184"/>
      <c r="S1" s="184"/>
      <c r="T1" s="184"/>
      <c r="U1" s="184"/>
      <c r="V1" s="185"/>
      <c r="W1" s="60"/>
      <c r="X1" s="183" t="s">
        <v>2</v>
      </c>
      <c r="Y1" s="184"/>
      <c r="Z1" s="184"/>
      <c r="AA1" s="184"/>
      <c r="AB1" s="184"/>
      <c r="AC1" s="184"/>
      <c r="AD1" s="184"/>
      <c r="AE1" s="184"/>
      <c r="AF1" s="184"/>
      <c r="AG1" s="185"/>
    </row>
    <row r="2" spans="1:33" x14ac:dyDescent="0.2">
      <c r="A2" s="177"/>
      <c r="B2" s="61"/>
      <c r="C2" s="62"/>
      <c r="D2" s="62"/>
      <c r="E2" s="62"/>
      <c r="F2" s="63"/>
      <c r="G2" s="179" t="s">
        <v>3</v>
      </c>
      <c r="H2" s="62"/>
      <c r="I2" s="62"/>
      <c r="J2" s="179" t="s">
        <v>4</v>
      </c>
      <c r="K2" s="181" t="s">
        <v>5</v>
      </c>
      <c r="L2" s="57"/>
      <c r="M2" s="64"/>
      <c r="N2" s="65"/>
      <c r="O2" s="65"/>
      <c r="P2" s="65"/>
      <c r="Q2" s="65"/>
      <c r="R2" s="186" t="s">
        <v>3</v>
      </c>
      <c r="S2" s="66"/>
      <c r="T2" s="66"/>
      <c r="U2" s="186" t="s">
        <v>4</v>
      </c>
      <c r="V2" s="187" t="s">
        <v>5</v>
      </c>
      <c r="W2" s="57"/>
      <c r="X2" s="64"/>
      <c r="Y2" s="65"/>
      <c r="Z2" s="65"/>
      <c r="AA2" s="65"/>
      <c r="AB2" s="65"/>
      <c r="AC2" s="186" t="s">
        <v>3</v>
      </c>
      <c r="AD2" s="66"/>
      <c r="AE2" s="66"/>
      <c r="AF2" s="186" t="s">
        <v>4</v>
      </c>
      <c r="AG2" s="187" t="s">
        <v>5</v>
      </c>
    </row>
    <row r="3" spans="1:33" x14ac:dyDescent="0.2">
      <c r="A3" s="178"/>
      <c r="B3" s="67" t="s">
        <v>6</v>
      </c>
      <c r="C3" s="68" t="s">
        <v>7</v>
      </c>
      <c r="D3" s="68" t="s">
        <v>8</v>
      </c>
      <c r="E3" s="68" t="s">
        <v>9</v>
      </c>
      <c r="F3" s="69" t="s">
        <v>10</v>
      </c>
      <c r="G3" s="180"/>
      <c r="H3" s="68" t="s">
        <v>11</v>
      </c>
      <c r="I3" s="68" t="s">
        <v>12</v>
      </c>
      <c r="J3" s="180"/>
      <c r="K3" s="182"/>
      <c r="L3" s="57"/>
      <c r="M3" s="67" t="s">
        <v>6</v>
      </c>
      <c r="N3" s="68" t="s">
        <v>7</v>
      </c>
      <c r="O3" s="68" t="s">
        <v>8</v>
      </c>
      <c r="P3" s="68" t="s">
        <v>9</v>
      </c>
      <c r="Q3" s="68" t="s">
        <v>10</v>
      </c>
      <c r="R3" s="180"/>
      <c r="S3" s="69" t="s">
        <v>11</v>
      </c>
      <c r="T3" s="69" t="s">
        <v>12</v>
      </c>
      <c r="U3" s="180"/>
      <c r="V3" s="182"/>
      <c r="W3" s="57"/>
      <c r="X3" s="67" t="s">
        <v>6</v>
      </c>
      <c r="Y3" s="68" t="s">
        <v>7</v>
      </c>
      <c r="Z3" s="68" t="s">
        <v>8</v>
      </c>
      <c r="AA3" s="68" t="s">
        <v>9</v>
      </c>
      <c r="AB3" s="68" t="s">
        <v>10</v>
      </c>
      <c r="AC3" s="180"/>
      <c r="AD3" s="69" t="s">
        <v>11</v>
      </c>
      <c r="AE3" s="69" t="s">
        <v>12</v>
      </c>
      <c r="AF3" s="180"/>
      <c r="AG3" s="182"/>
    </row>
    <row r="4" spans="1:33" x14ac:dyDescent="0.2">
      <c r="A4" s="88" t="s">
        <v>13</v>
      </c>
      <c r="B4" s="71">
        <f>(VLOOKUP($A4,'Occupancy Raw Data'!$B$8:$BE$45,'Occupancy Raw Data'!AG$3,FALSE))/100</f>
        <v>0.43291219879780896</v>
      </c>
      <c r="C4" s="72">
        <f>(VLOOKUP($A4,'Occupancy Raw Data'!$B$8:$BE$45,'Occupancy Raw Data'!AH$3,FALSE))/100</f>
        <v>0.465270459779279</v>
      </c>
      <c r="D4" s="72">
        <f>(VLOOKUP($A4,'Occupancy Raw Data'!$B$8:$BE$45,'Occupancy Raw Data'!AI$3,FALSE))/100</f>
        <v>0.46532742604870797</v>
      </c>
      <c r="E4" s="72">
        <f>(VLOOKUP($A4,'Occupancy Raw Data'!$B$8:$BE$45,'Occupancy Raw Data'!AJ$3,FALSE))/100</f>
        <v>0.493752303407963</v>
      </c>
      <c r="F4" s="72">
        <f>(VLOOKUP($A4,'Occupancy Raw Data'!$B$8:$BE$45,'Occupancy Raw Data'!AK$3,FALSE))/100</f>
        <v>0.47179667394239599</v>
      </c>
      <c r="G4" s="73">
        <f>(VLOOKUP($A4,'Occupancy Raw Data'!$B$8:$BE$45,'Occupancy Raw Data'!AL$3,FALSE))/100</f>
        <v>0.46581165960945498</v>
      </c>
      <c r="H4" s="53">
        <f>(VLOOKUP($A4,'Occupancy Raw Data'!$B$8:$BE$45,'Occupancy Raw Data'!AN$3,FALSE))/100</f>
        <v>0.53073225272291191</v>
      </c>
      <c r="I4" s="53">
        <f>(VLOOKUP($A4,'Occupancy Raw Data'!$B$8:$BE$45,'Occupancy Raw Data'!AO$3,FALSE))/100</f>
        <v>0.54167814463003805</v>
      </c>
      <c r="J4" s="73">
        <f>(VLOOKUP($A4,'Occupancy Raw Data'!$B$8:$BE$45,'Occupancy Raw Data'!AP$3,FALSE))/100</f>
        <v>0.53620519710512704</v>
      </c>
      <c r="K4" s="74">
        <f>(VLOOKUP($A4,'Occupancy Raw Data'!$B$8:$BE$45,'Occupancy Raw Data'!AR$3,FALSE))/100</f>
        <v>0.48592322951713901</v>
      </c>
      <c r="M4" s="75">
        <f>VLOOKUP($A4,'ADR Raw Data'!$B$6:$BE$43,'ADR Raw Data'!AG$1,FALSE)</f>
        <v>147.461046705245</v>
      </c>
      <c r="N4" s="76">
        <f>VLOOKUP($A4,'ADR Raw Data'!$B$6:$BE$43,'ADR Raw Data'!AH$1,FALSE)</f>
        <v>147.74513648542199</v>
      </c>
      <c r="O4" s="76">
        <f>VLOOKUP($A4,'ADR Raw Data'!$B$6:$BE$43,'ADR Raw Data'!AI$1,FALSE)</f>
        <v>152.784509163991</v>
      </c>
      <c r="P4" s="76">
        <f>VLOOKUP($A4,'ADR Raw Data'!$B$6:$BE$43,'ADR Raw Data'!AJ$1,FALSE)</f>
        <v>161.371872869605</v>
      </c>
      <c r="Q4" s="76">
        <f>VLOOKUP($A4,'ADR Raw Data'!$B$6:$BE$43,'ADR Raw Data'!AK$1,FALSE)</f>
        <v>149.48936032414201</v>
      </c>
      <c r="R4" s="77">
        <f>VLOOKUP($A4,'ADR Raw Data'!$B$6:$BE$43,'ADR Raw Data'!AL$1,FALSE)</f>
        <v>151.94135590585699</v>
      </c>
      <c r="S4" s="76">
        <f>VLOOKUP($A4,'ADR Raw Data'!$B$6:$BE$43,'ADR Raw Data'!AN$1,FALSE)</f>
        <v>154.892838257286</v>
      </c>
      <c r="T4" s="76">
        <f>VLOOKUP($A4,'ADR Raw Data'!$B$6:$BE$43,'ADR Raw Data'!AO$1,FALSE)</f>
        <v>158.07596916125101</v>
      </c>
      <c r="U4" s="77">
        <f>VLOOKUP($A4,'ADR Raw Data'!$B$6:$BE$43,'ADR Raw Data'!AP$1,FALSE)</f>
        <v>156.50064806259499</v>
      </c>
      <c r="V4" s="78">
        <f>VLOOKUP($A4,'ADR Raw Data'!$B$6:$BE$43,'ADR Raw Data'!AR$1,FALSE)</f>
        <v>153.37874373421701</v>
      </c>
      <c r="X4" s="75">
        <f>VLOOKUP($A4,'RevPAR Raw Data'!$B$6:$BE$43,'RevPAR Raw Data'!AG$1,FALSE)</f>
        <v>63.837685966194499</v>
      </c>
      <c r="Y4" s="76">
        <f>VLOOKUP($A4,'RevPAR Raw Data'!$B$6:$BE$43,'RevPAR Raw Data'!AH$1,FALSE)</f>
        <v>68.741447582725002</v>
      </c>
      <c r="Z4" s="76">
        <f>VLOOKUP($A4,'RevPAR Raw Data'!$B$6:$BE$43,'RevPAR Raw Data'!AI$1,FALSE)</f>
        <v>71.094822389395304</v>
      </c>
      <c r="AA4" s="76">
        <f>VLOOKUP($A4,'RevPAR Raw Data'!$B$6:$BE$43,'RevPAR Raw Data'!AJ$1,FALSE)</f>
        <v>79.677733934624598</v>
      </c>
      <c r="AB4" s="76">
        <f>VLOOKUP($A4,'RevPAR Raw Data'!$B$6:$BE$43,'RevPAR Raw Data'!AK$1,FALSE)</f>
        <v>70.528582990706994</v>
      </c>
      <c r="AC4" s="77">
        <f>VLOOKUP($A4,'RevPAR Raw Data'!$B$6:$BE$43,'RevPAR Raw Data'!AL$1,FALSE)</f>
        <v>70.776055157818206</v>
      </c>
      <c r="AD4" s="76">
        <f>VLOOKUP($A4,'RevPAR Raw Data'!$B$6:$BE$43,'RevPAR Raw Data'!AN$1,FALSE)</f>
        <v>82.206624978935295</v>
      </c>
      <c r="AE4" s="76">
        <f>VLOOKUP($A4,'RevPAR Raw Data'!$B$6:$BE$43,'RevPAR Raw Data'!AO$1,FALSE)</f>
        <v>85.626297685862099</v>
      </c>
      <c r="AF4" s="77">
        <f>VLOOKUP($A4,'RevPAR Raw Data'!$B$6:$BE$43,'RevPAR Raw Data'!AP$1,FALSE)</f>
        <v>83.916460841484295</v>
      </c>
      <c r="AG4" s="78">
        <f>VLOOKUP($A4,'RevPAR Raw Data'!$B$6:$BE$43,'RevPAR Raw Data'!AR$1,FALSE)</f>
        <v>74.530294494612804</v>
      </c>
    </row>
    <row r="5" spans="1:33" x14ac:dyDescent="0.2">
      <c r="A5" s="55" t="s">
        <v>14</v>
      </c>
      <c r="B5" s="43">
        <f>(VLOOKUP($A4,'Occupancy Raw Data'!$B$8:$BE$45,'Occupancy Raw Data'!AT$3,FALSE))/100</f>
        <v>-5.0239986887997603E-3</v>
      </c>
      <c r="C5" s="44">
        <f>(VLOOKUP($A4,'Occupancy Raw Data'!$B$8:$BE$45,'Occupancy Raw Data'!AU$3,FALSE))/100</f>
        <v>2.31542492863866E-2</v>
      </c>
      <c r="D5" s="44">
        <f>(VLOOKUP($A4,'Occupancy Raw Data'!$B$8:$BE$45,'Occupancy Raw Data'!AV$3,FALSE))/100</f>
        <v>-5.6762990333243099E-2</v>
      </c>
      <c r="E5" s="44">
        <f>(VLOOKUP($A4,'Occupancy Raw Data'!$B$8:$BE$45,'Occupancy Raw Data'!AW$3,FALSE))/100</f>
        <v>6.44389147787396E-2</v>
      </c>
      <c r="F5" s="44">
        <f>(VLOOKUP($A4,'Occupancy Raw Data'!$B$8:$BE$45,'Occupancy Raw Data'!AX$3,FALSE))/100</f>
        <v>-3.3567989921053198E-2</v>
      </c>
      <c r="G5" s="44">
        <f>(VLOOKUP($A4,'Occupancy Raw Data'!$B$8:$BE$45,'Occupancy Raw Data'!AY$3,FALSE))/100</f>
        <v>-2.6346418323089597E-3</v>
      </c>
      <c r="H5" s="45">
        <f>(VLOOKUP($A4,'Occupancy Raw Data'!$B$8:$BE$45,'Occupancy Raw Data'!BA$3,FALSE))/100</f>
        <v>-7.7495736335500996E-3</v>
      </c>
      <c r="I5" s="45">
        <f>(VLOOKUP($A4,'Occupancy Raw Data'!$B$8:$BE$45,'Occupancy Raw Data'!BB$3,FALSE))/100</f>
        <v>1.8222446692746199E-3</v>
      </c>
      <c r="J5" s="44">
        <f>(VLOOKUP($A4,'Occupancy Raw Data'!$B$8:$BE$45,'Occupancy Raw Data'!BC$3,FALSE))/100</f>
        <v>-2.9377841514128598E-3</v>
      </c>
      <c r="K5" s="46">
        <f>(VLOOKUP($A4,'Occupancy Raw Data'!$B$8:$BE$45,'Occupancy Raw Data'!BE$3,FALSE))/100</f>
        <v>-2.7287344248484303E-3</v>
      </c>
      <c r="M5" s="43">
        <f>(VLOOKUP($A4,'ADR Raw Data'!$B$6:$BE$49,'ADR Raw Data'!AT$1,FALSE))/100</f>
        <v>1.74224101181047E-3</v>
      </c>
      <c r="N5" s="44">
        <f>(VLOOKUP($A4,'ADR Raw Data'!$B$6:$BE$49,'ADR Raw Data'!AU$1,FALSE))/100</f>
        <v>-1.9020075739847198E-2</v>
      </c>
      <c r="O5" s="44">
        <f>(VLOOKUP($A4,'ADR Raw Data'!$B$6:$BE$49,'ADR Raw Data'!AV$1,FALSE))/100</f>
        <v>-4.6753401245102605E-2</v>
      </c>
      <c r="P5" s="44">
        <f>(VLOOKUP($A4,'ADR Raw Data'!$B$6:$BE$49,'ADR Raw Data'!AW$1,FALSE))/100</f>
        <v>8.2924722107456314E-2</v>
      </c>
      <c r="Q5" s="44">
        <f>(VLOOKUP($A4,'ADR Raw Data'!$B$6:$BE$49,'ADR Raw Data'!AX$1,FALSE))/100</f>
        <v>2.5768750024419699E-2</v>
      </c>
      <c r="R5" s="44">
        <f>(VLOOKUP($A4,'ADR Raw Data'!$B$6:$BE$49,'ADR Raw Data'!AY$1,FALSE))/100</f>
        <v>8.3579670399767606E-3</v>
      </c>
      <c r="S5" s="45">
        <f>(VLOOKUP($A4,'ADR Raw Data'!$B$6:$BE$49,'ADR Raw Data'!BA$1,FALSE))/100</f>
        <v>1.25165309015375E-4</v>
      </c>
      <c r="T5" s="45">
        <f>(VLOOKUP($A4,'ADR Raw Data'!$B$6:$BE$49,'ADR Raw Data'!BB$1,FALSE))/100</f>
        <v>5.0082576618712803E-3</v>
      </c>
      <c r="U5" s="44">
        <f>(VLOOKUP($A4,'ADR Raw Data'!$B$6:$BE$49,'ADR Raw Data'!BC$1,FALSE))/100</f>
        <v>2.6477467903687703E-3</v>
      </c>
      <c r="V5" s="46">
        <f>(VLOOKUP($A4,'ADR Raw Data'!$B$6:$BE$49,'ADR Raw Data'!BE$1,FALSE))/100</f>
        <v>6.5120533502711197E-3</v>
      </c>
      <c r="X5" s="43">
        <f>(VLOOKUP($A4,'RevPAR Raw Data'!$B$6:$BE$49,'RevPAR Raw Data'!AT$1,FALSE))/100</f>
        <v>-3.2905106935481997E-3</v>
      </c>
      <c r="Y5" s="44">
        <f>(VLOOKUP($A4,'RevPAR Raw Data'!$B$6:$BE$49,'RevPAR Raw Data'!AU$1,FALSE))/100</f>
        <v>3.69377797141303E-3</v>
      </c>
      <c r="Z5" s="44">
        <f>(VLOOKUP($A4,'RevPAR Raw Data'!$B$6:$BE$49,'RevPAR Raw Data'!AV$1,FALSE))/100</f>
        <v>-0.10086252871542299</v>
      </c>
      <c r="AA5" s="44">
        <f>(VLOOKUP($A4,'RevPAR Raw Data'!$B$6:$BE$49,'RevPAR Raw Data'!AW$1,FALSE))/100</f>
        <v>0.152707215987129</v>
      </c>
      <c r="AB5" s="44">
        <f>(VLOOKUP($A4,'RevPAR Raw Data'!$B$6:$BE$49,'RevPAR Raw Data'!AX$1,FALSE))/100</f>
        <v>-8.6642450377313399E-3</v>
      </c>
      <c r="AC5" s="44">
        <f>(VLOOKUP($A4,'RevPAR Raw Data'!$B$6:$BE$49,'RevPAR Raw Data'!AY$1,FALSE))/100</f>
        <v>5.7013049580712108E-3</v>
      </c>
      <c r="AD5" s="45">
        <f>(VLOOKUP($A4,'RevPAR Raw Data'!$B$6:$BE$49,'RevPAR Raw Data'!BA$1,FALSE))/100</f>
        <v>-7.6253783023133006E-3</v>
      </c>
      <c r="AE5" s="45">
        <f>(VLOOKUP($A4,'RevPAR Raw Data'!$B$6:$BE$49,'RevPAR Raw Data'!BB$1,FALSE))/100</f>
        <v>6.8396286019726006E-3</v>
      </c>
      <c r="AF5" s="44">
        <f>(VLOOKUP($A4,'RevPAR Raw Data'!$B$6:$BE$49,'RevPAR Raw Data'!BC$1,FALSE))/100</f>
        <v>-2.9781586960179302E-4</v>
      </c>
      <c r="AG5" s="46">
        <f>(VLOOKUP($A4,'RevPAR Raw Data'!$B$6:$BE$49,'RevPAR Raw Data'!BE$1,FALSE))/100</f>
        <v>3.7655492612693599E-3</v>
      </c>
    </row>
    <row r="6" spans="1:33" x14ac:dyDescent="0.2">
      <c r="A6" s="70"/>
      <c r="B6" s="71"/>
      <c r="C6" s="72"/>
      <c r="D6" s="72"/>
      <c r="E6" s="72"/>
      <c r="F6" s="72"/>
      <c r="G6" s="73"/>
      <c r="H6" s="53"/>
      <c r="I6" s="53"/>
      <c r="J6" s="73"/>
      <c r="K6" s="74"/>
      <c r="M6" s="75"/>
      <c r="N6" s="76"/>
      <c r="O6" s="76"/>
      <c r="P6" s="76"/>
      <c r="Q6" s="76"/>
      <c r="R6" s="77"/>
      <c r="S6" s="76"/>
      <c r="T6" s="76"/>
      <c r="U6" s="77"/>
      <c r="V6" s="78"/>
      <c r="X6" s="75"/>
      <c r="Y6" s="76"/>
      <c r="Z6" s="76"/>
      <c r="AA6" s="76"/>
      <c r="AB6" s="76"/>
      <c r="AC6" s="77"/>
      <c r="AD6" s="76"/>
      <c r="AE6" s="76"/>
      <c r="AF6" s="77"/>
      <c r="AG6" s="78"/>
    </row>
    <row r="7" spans="1:33" x14ac:dyDescent="0.2">
      <c r="A7" s="88" t="s">
        <v>15</v>
      </c>
      <c r="B7" s="79">
        <f>(VLOOKUP($A7,'Occupancy Raw Data'!$B$8:$BE$45,'Occupancy Raw Data'!AG$3,FALSE))/100</f>
        <v>0.390840058046237</v>
      </c>
      <c r="C7" s="80">
        <f>(VLOOKUP($A7,'Occupancy Raw Data'!$B$8:$BE$45,'Occupancy Raw Data'!AH$3,FALSE))/100</f>
        <v>0.44425931698717597</v>
      </c>
      <c r="D7" s="80">
        <f>(VLOOKUP($A7,'Occupancy Raw Data'!$B$8:$BE$45,'Occupancy Raw Data'!AI$3,FALSE))/100</f>
        <v>0.443129101063723</v>
      </c>
      <c r="E7" s="80">
        <f>(VLOOKUP($A7,'Occupancy Raw Data'!$B$8:$BE$45,'Occupancy Raw Data'!AJ$3,FALSE))/100</f>
        <v>0.46210333151618899</v>
      </c>
      <c r="F7" s="80">
        <f>(VLOOKUP($A7,'Occupancy Raw Data'!$B$8:$BE$45,'Occupancy Raw Data'!AK$3,FALSE))/100</f>
        <v>0.43357675217034802</v>
      </c>
      <c r="G7" s="81">
        <f>(VLOOKUP($A7,'Occupancy Raw Data'!$B$8:$BE$45,'Occupancy Raw Data'!AL$3,FALSE))/100</f>
        <v>0.43478167399344103</v>
      </c>
      <c r="H7" s="53">
        <f>(VLOOKUP($A7,'Occupancy Raw Data'!$B$8:$BE$45,'Occupancy Raw Data'!AN$3,FALSE))/100</f>
        <v>0.48012983702812001</v>
      </c>
      <c r="I7" s="53">
        <f>(VLOOKUP($A7,'Occupancy Raw Data'!$B$8:$BE$45,'Occupancy Raw Data'!AO$3,FALSE))/100</f>
        <v>0.48192937578115597</v>
      </c>
      <c r="J7" s="81">
        <f>(VLOOKUP($A7,'Occupancy Raw Data'!$B$8:$BE$45,'Occupancy Raw Data'!AP$3,FALSE))/100</f>
        <v>0.48102960640463799</v>
      </c>
      <c r="K7" s="82">
        <f>(VLOOKUP($A7,'Occupancy Raw Data'!$B$8:$BE$45,'Occupancy Raw Data'!AR$3,FALSE))/100</f>
        <v>0.447996226953154</v>
      </c>
      <c r="M7" s="75">
        <f>VLOOKUP($A7,'ADR Raw Data'!$B$6:$BE$43,'ADR Raw Data'!AG$1,FALSE)</f>
        <v>103.899547522169</v>
      </c>
      <c r="N7" s="76">
        <f>VLOOKUP($A7,'ADR Raw Data'!$B$6:$BE$43,'ADR Raw Data'!AH$1,FALSE)</f>
        <v>107.583577726466</v>
      </c>
      <c r="O7" s="76">
        <f>VLOOKUP($A7,'ADR Raw Data'!$B$6:$BE$43,'ADR Raw Data'!AI$1,FALSE)</f>
        <v>110.529635610447</v>
      </c>
      <c r="P7" s="76">
        <f>VLOOKUP($A7,'ADR Raw Data'!$B$6:$BE$43,'ADR Raw Data'!AJ$1,FALSE)</f>
        <v>115.25938802156</v>
      </c>
      <c r="Q7" s="76">
        <f>VLOOKUP($A7,'ADR Raw Data'!$B$6:$BE$43,'ADR Raw Data'!AK$1,FALSE)</f>
        <v>107.345360306892</v>
      </c>
      <c r="R7" s="77">
        <f>VLOOKUP($A7,'ADR Raw Data'!$B$6:$BE$43,'ADR Raw Data'!AL$1,FALSE)</f>
        <v>109.105842283268</v>
      </c>
      <c r="S7" s="76">
        <f>VLOOKUP($A7,'ADR Raw Data'!$B$6:$BE$43,'ADR Raw Data'!AN$1,FALSE)</f>
        <v>111.34944994979099</v>
      </c>
      <c r="T7" s="76">
        <f>VLOOKUP($A7,'ADR Raw Data'!$B$6:$BE$43,'ADR Raw Data'!AO$1,FALSE)</f>
        <v>111.588049736196</v>
      </c>
      <c r="U7" s="77">
        <f>VLOOKUP($A7,'ADR Raw Data'!$B$6:$BE$43,'ADR Raw Data'!AP$1,FALSE)</f>
        <v>111.468972994311</v>
      </c>
      <c r="V7" s="78">
        <f>VLOOKUP($A7,'ADR Raw Data'!$B$6:$BE$43,'ADR Raw Data'!AR$1,FALSE)</f>
        <v>109.83085454095399</v>
      </c>
      <c r="X7" s="75">
        <f>VLOOKUP($A7,'RevPAR Raw Data'!$B$6:$BE$43,'RevPAR Raw Data'!AG$1,FALSE)</f>
        <v>40.608105184542502</v>
      </c>
      <c r="Y7" s="76">
        <f>VLOOKUP($A7,'RevPAR Raw Data'!$B$6:$BE$43,'RevPAR Raw Data'!AH$1,FALSE)</f>
        <v>47.795006759796799</v>
      </c>
      <c r="Z7" s="76">
        <f>VLOOKUP($A7,'RevPAR Raw Data'!$B$6:$BE$43,'RevPAR Raw Data'!AI$1,FALSE)</f>
        <v>48.9788980689585</v>
      </c>
      <c r="AA7" s="76">
        <f>VLOOKUP($A7,'RevPAR Raw Data'!$B$6:$BE$43,'RevPAR Raw Data'!AJ$1,FALSE)</f>
        <v>53.261747193280101</v>
      </c>
      <c r="AB7" s="76">
        <f>VLOOKUP($A7,'RevPAR Raw Data'!$B$6:$BE$43,'RevPAR Raw Data'!AK$1,FALSE)</f>
        <v>46.542452682418201</v>
      </c>
      <c r="AC7" s="77">
        <f>VLOOKUP($A7,'RevPAR Raw Data'!$B$6:$BE$43,'RevPAR Raw Data'!AL$1,FALSE)</f>
        <v>47.437220750383702</v>
      </c>
      <c r="AD7" s="76">
        <f>VLOOKUP($A7,'RevPAR Raw Data'!$B$6:$BE$43,'RevPAR Raw Data'!AN$1,FALSE)</f>
        <v>53.462193257564302</v>
      </c>
      <c r="AE7" s="76">
        <f>VLOOKUP($A7,'RevPAR Raw Data'!$B$6:$BE$43,'RevPAR Raw Data'!AO$1,FALSE)</f>
        <v>53.7775591540018</v>
      </c>
      <c r="AF7" s="77">
        <f>VLOOKUP($A7,'RevPAR Raw Data'!$B$6:$BE$43,'RevPAR Raw Data'!AP$1,FALSE)</f>
        <v>53.619876205783001</v>
      </c>
      <c r="AG7" s="78">
        <f>VLOOKUP($A7,'RevPAR Raw Data'!$B$6:$BE$43,'RevPAR Raw Data'!AR$1,FALSE)</f>
        <v>49.203808437388197</v>
      </c>
    </row>
    <row r="8" spans="1:33" x14ac:dyDescent="0.2">
      <c r="A8" s="55" t="s">
        <v>14</v>
      </c>
      <c r="B8" s="43">
        <f>(VLOOKUP($A7,'Occupancy Raw Data'!$B$8:$BE$45,'Occupancy Raw Data'!AT$3,FALSE))/100</f>
        <v>-1.7896031817953E-2</v>
      </c>
      <c r="C8" s="44">
        <f>(VLOOKUP($A7,'Occupancy Raw Data'!$B$8:$BE$45,'Occupancy Raw Data'!AU$3,FALSE))/100</f>
        <v>5.5554915335093907E-2</v>
      </c>
      <c r="D8" s="44">
        <f>(VLOOKUP($A7,'Occupancy Raw Data'!$B$8:$BE$45,'Occupancy Raw Data'!AV$3,FALSE))/100</f>
        <v>-4.08423338353697E-3</v>
      </c>
      <c r="E8" s="44">
        <f>(VLOOKUP($A7,'Occupancy Raw Data'!$B$8:$BE$45,'Occupancy Raw Data'!AW$3,FALSE))/100</f>
        <v>9.6459820523264406E-2</v>
      </c>
      <c r="F8" s="44">
        <f>(VLOOKUP($A7,'Occupancy Raw Data'!$B$8:$BE$45,'Occupancy Raw Data'!AX$3,FALSE))/100</f>
        <v>-1.2297033625348099E-2</v>
      </c>
      <c r="G8" s="44">
        <f>(VLOOKUP($A7,'Occupancy Raw Data'!$B$8:$BE$45,'Occupancy Raw Data'!AY$3,FALSE))/100</f>
        <v>2.3394131346618701E-2</v>
      </c>
      <c r="H8" s="45">
        <f>(VLOOKUP($A7,'Occupancy Raw Data'!$B$8:$BE$45,'Occupancy Raw Data'!BA$3,FALSE))/100</f>
        <v>1.8616409664940201E-2</v>
      </c>
      <c r="I8" s="45">
        <f>(VLOOKUP($A7,'Occupancy Raw Data'!$B$8:$BE$45,'Occupancy Raw Data'!BB$3,FALSE))/100</f>
        <v>3.0083976785413E-2</v>
      </c>
      <c r="J8" s="44">
        <f>(VLOOKUP($A7,'Occupancy Raw Data'!$B$8:$BE$45,'Occupancy Raw Data'!BC$3,FALSE))/100</f>
        <v>2.43288233249719E-2</v>
      </c>
      <c r="K8" s="46">
        <f>(VLOOKUP($A7,'Occupancy Raw Data'!$B$8:$BE$45,'Occupancy Raw Data'!BE$3,FALSE))/100</f>
        <v>2.3680644049506001E-2</v>
      </c>
      <c r="M8" s="43">
        <f>(VLOOKUP($A7,'ADR Raw Data'!$B$6:$BE$49,'ADR Raw Data'!AT$1,FALSE))/100</f>
        <v>1.70804882675267E-2</v>
      </c>
      <c r="N8" s="44">
        <f>(VLOOKUP($A7,'ADR Raw Data'!$B$6:$BE$49,'ADR Raw Data'!AU$1,FALSE))/100</f>
        <v>4.0947053699338098E-3</v>
      </c>
      <c r="O8" s="44">
        <f>(VLOOKUP($A7,'ADR Raw Data'!$B$6:$BE$49,'ADR Raw Data'!AV$1,FALSE))/100</f>
        <v>-2.3640396889388803E-2</v>
      </c>
      <c r="P8" s="44">
        <f>(VLOOKUP($A7,'ADR Raw Data'!$B$6:$BE$49,'ADR Raw Data'!AW$1,FALSE))/100</f>
        <v>8.4488680885714804E-2</v>
      </c>
      <c r="Q8" s="44">
        <f>(VLOOKUP($A7,'ADR Raw Data'!$B$6:$BE$49,'ADR Raw Data'!AX$1,FALSE))/100</f>
        <v>3.0995614478360901E-2</v>
      </c>
      <c r="R8" s="44">
        <f>(VLOOKUP($A7,'ADR Raw Data'!$B$6:$BE$49,'ADR Raw Data'!AY$1,FALSE))/100</f>
        <v>2.2715480184021301E-2</v>
      </c>
      <c r="S8" s="45">
        <f>(VLOOKUP($A7,'ADR Raw Data'!$B$6:$BE$49,'ADR Raw Data'!BA$1,FALSE))/100</f>
        <v>1.79649854381265E-2</v>
      </c>
      <c r="T8" s="45">
        <f>(VLOOKUP($A7,'ADR Raw Data'!$B$6:$BE$49,'ADR Raw Data'!BB$1,FALSE))/100</f>
        <v>1.7506054135550599E-2</v>
      </c>
      <c r="U8" s="44">
        <f>(VLOOKUP($A7,'ADR Raw Data'!$B$6:$BE$49,'ADR Raw Data'!BC$1,FALSE))/100</f>
        <v>1.77421747373207E-2</v>
      </c>
      <c r="V8" s="46">
        <f>(VLOOKUP($A7,'ADR Raw Data'!$B$6:$BE$49,'ADR Raw Data'!BE$1,FALSE))/100</f>
        <v>2.1166922807116004E-2</v>
      </c>
      <c r="X8" s="43">
        <f>(VLOOKUP($A7,'RevPAR Raw Data'!$B$6:$BE$49,'RevPAR Raw Data'!AT$1,FALSE))/100</f>
        <v>-1.12121651192817E-3</v>
      </c>
      <c r="Y8" s="44">
        <f>(VLOOKUP($A7,'RevPAR Raw Data'!$B$6:$BE$49,'RevPAR Raw Data'!AU$1,FALSE))/100</f>
        <v>5.9877101715176601E-2</v>
      </c>
      <c r="Z8" s="44">
        <f>(VLOOKUP($A7,'RevPAR Raw Data'!$B$6:$BE$49,'RevPAR Raw Data'!AV$1,FALSE))/100</f>
        <v>-2.76280773747501E-2</v>
      </c>
      <c r="AA8" s="44">
        <f>(VLOOKUP($A7,'RevPAR Raw Data'!$B$6:$BE$49,'RevPAR Raw Data'!AW$1,FALSE))/100</f>
        <v>0.189098264403462</v>
      </c>
      <c r="AB8" s="44">
        <f>(VLOOKUP($A7,'RevPAR Raw Data'!$B$6:$BE$49,'RevPAR Raw Data'!AX$1,FALSE))/100</f>
        <v>1.8317426739534098E-2</v>
      </c>
      <c r="AC8" s="44">
        <f>(VLOOKUP($A7,'RevPAR Raw Data'!$B$6:$BE$49,'RevPAR Raw Data'!AY$1,FALSE))/100</f>
        <v>4.66410204576665E-2</v>
      </c>
      <c r="AD8" s="45">
        <f>(VLOOKUP($A7,'RevPAR Raw Data'!$B$6:$BE$49,'RevPAR Raw Data'!BA$1,FALSE))/100</f>
        <v>3.6915838631607703E-2</v>
      </c>
      <c r="AE8" s="45">
        <f>(VLOOKUP($A7,'RevPAR Raw Data'!$B$6:$BE$49,'RevPAR Raw Data'!BB$1,FALSE))/100</f>
        <v>4.8116682647181698E-2</v>
      </c>
      <c r="AF8" s="44">
        <f>(VLOOKUP($A7,'RevPAR Raw Data'!$B$6:$BE$49,'RevPAR Raw Data'!BC$1,FALSE))/100</f>
        <v>4.2502644296877799E-2</v>
      </c>
      <c r="AG8" s="46">
        <f>(VLOOKUP($A7,'RevPAR Raw Data'!$B$6:$BE$49,'RevPAR Raw Data'!BE$1,FALSE))/100</f>
        <v>4.5348813221240798E-2</v>
      </c>
    </row>
    <row r="9" spans="1:33" x14ac:dyDescent="0.2">
      <c r="A9" s="83"/>
      <c r="B9" s="84"/>
      <c r="C9" s="85"/>
      <c r="D9" s="85"/>
      <c r="E9" s="85"/>
      <c r="F9" s="85"/>
      <c r="G9" s="86"/>
      <c r="H9" s="85"/>
      <c r="I9" s="85"/>
      <c r="J9" s="86"/>
      <c r="K9" s="87"/>
      <c r="M9" s="84"/>
      <c r="N9" s="85"/>
      <c r="O9" s="85"/>
      <c r="P9" s="85"/>
      <c r="Q9" s="85"/>
      <c r="R9" s="86"/>
      <c r="S9" s="85"/>
      <c r="T9" s="85"/>
      <c r="U9" s="86"/>
      <c r="V9" s="87"/>
      <c r="X9" s="84"/>
      <c r="Y9" s="85"/>
      <c r="Z9" s="85"/>
      <c r="AA9" s="85"/>
      <c r="AB9" s="85"/>
      <c r="AC9" s="86"/>
      <c r="AD9" s="85"/>
      <c r="AE9" s="85"/>
      <c r="AF9" s="86"/>
      <c r="AG9" s="87"/>
    </row>
    <row r="10" spans="1:33" x14ac:dyDescent="0.2">
      <c r="A10" s="88" t="s">
        <v>16</v>
      </c>
      <c r="B10" s="89"/>
      <c r="C10" s="90"/>
      <c r="D10" s="90"/>
      <c r="E10" s="90"/>
      <c r="F10" s="90"/>
      <c r="G10" s="91"/>
      <c r="H10" s="90"/>
      <c r="I10" s="90"/>
      <c r="J10" s="91"/>
      <c r="K10" s="92"/>
      <c r="M10" s="75"/>
      <c r="N10" s="76"/>
      <c r="O10" s="76"/>
      <c r="P10" s="76"/>
      <c r="Q10" s="76"/>
      <c r="R10" s="77"/>
      <c r="S10" s="76"/>
      <c r="T10" s="76"/>
      <c r="U10" s="77"/>
      <c r="V10" s="78"/>
      <c r="X10" s="75"/>
      <c r="Y10" s="76"/>
      <c r="Z10" s="76"/>
      <c r="AA10" s="76"/>
      <c r="AB10" s="76"/>
      <c r="AC10" s="77"/>
      <c r="AD10" s="76"/>
      <c r="AE10" s="76"/>
      <c r="AF10" s="77"/>
      <c r="AG10" s="78"/>
    </row>
    <row r="11" spans="1:33" x14ac:dyDescent="0.2">
      <c r="A11" s="70" t="s">
        <v>17</v>
      </c>
      <c r="B11" s="47">
        <f>(VLOOKUP($A11,'Occupancy Raw Data'!$B$8:$BE$51,'Occupancy Raw Data'!AG$3,FALSE))/100</f>
        <v>0.36200774693350501</v>
      </c>
      <c r="C11" s="53">
        <f>(VLOOKUP($A11,'Occupancy Raw Data'!$B$8:$BE$51,'Occupancy Raw Data'!AH$3,FALSE))/100</f>
        <v>0.40687540348612006</v>
      </c>
      <c r="D11" s="53">
        <f>(VLOOKUP($A11,'Occupancy Raw Data'!$B$8:$BE$51,'Occupancy Raw Data'!AI$3,FALSE))/100</f>
        <v>0.44286636539702995</v>
      </c>
      <c r="E11" s="53">
        <f>(VLOOKUP($A11,'Occupancy Raw Data'!$B$8:$BE$51,'Occupancy Raw Data'!AJ$3,FALSE))/100</f>
        <v>0.52493544222078692</v>
      </c>
      <c r="F11" s="53">
        <f>(VLOOKUP($A11,'Occupancy Raw Data'!$B$8:$BE$51,'Occupancy Raw Data'!AK$3,FALSE))/100</f>
        <v>0.44827307940606803</v>
      </c>
      <c r="G11" s="54">
        <f>(VLOOKUP($A11,'Occupancy Raw Data'!$B$8:$BE$51,'Occupancy Raw Data'!AL$3,FALSE))/100</f>
        <v>0.43699160748870197</v>
      </c>
      <c r="H11" s="53">
        <f>(VLOOKUP($A11,'Occupancy Raw Data'!$B$8:$BE$51,'Occupancy Raw Data'!AN$3,FALSE))/100</f>
        <v>0.503066494512588</v>
      </c>
      <c r="I11" s="53">
        <f>(VLOOKUP($A11,'Occupancy Raw Data'!$B$8:$BE$51,'Occupancy Raw Data'!AO$3,FALSE))/100</f>
        <v>0.52049709489993501</v>
      </c>
      <c r="J11" s="54">
        <f>(VLOOKUP($A11,'Occupancy Raw Data'!$B$8:$BE$51,'Occupancy Raw Data'!AP$3,FALSE))/100</f>
        <v>0.51178179470626195</v>
      </c>
      <c r="K11" s="48">
        <f>(VLOOKUP($A11,'Occupancy Raw Data'!$B$8:$BE$51,'Occupancy Raw Data'!AR$3,FALSE))/100</f>
        <v>0.458360232408005</v>
      </c>
      <c r="M11" s="75">
        <f>VLOOKUP($A11,'ADR Raw Data'!$B$6:$BE$49,'ADR Raw Data'!AG$1,FALSE)</f>
        <v>306.76060187249197</v>
      </c>
      <c r="N11" s="76">
        <f>VLOOKUP($A11,'ADR Raw Data'!$B$6:$BE$49,'ADR Raw Data'!AH$1,FALSE)</f>
        <v>293.84085680285602</v>
      </c>
      <c r="O11" s="76">
        <f>VLOOKUP($A11,'ADR Raw Data'!$B$6:$BE$49,'ADR Raw Data'!AI$1,FALSE)</f>
        <v>293.82062682215701</v>
      </c>
      <c r="P11" s="76">
        <f>VLOOKUP($A11,'ADR Raw Data'!$B$6:$BE$49,'ADR Raw Data'!AJ$1,FALSE)</f>
        <v>312.94003689469599</v>
      </c>
      <c r="Q11" s="76">
        <f>VLOOKUP($A11,'ADR Raw Data'!$B$6:$BE$49,'ADR Raw Data'!AK$1,FALSE)</f>
        <v>287.67079207920699</v>
      </c>
      <c r="R11" s="77">
        <f>VLOOKUP($A11,'ADR Raw Data'!$B$6:$BE$49,'ADR Raw Data'!AL$1,FALSE)</f>
        <v>299.3000240065</v>
      </c>
      <c r="S11" s="76">
        <f>VLOOKUP($A11,'ADR Raw Data'!$B$6:$BE$49,'ADR Raw Data'!AN$1,FALSE)</f>
        <v>309.87448668591497</v>
      </c>
      <c r="T11" s="76">
        <f>VLOOKUP($A11,'ADR Raw Data'!$B$6:$BE$49,'ADR Raw Data'!AO$1,FALSE)</f>
        <v>319.137708527131</v>
      </c>
      <c r="U11" s="77">
        <f>VLOOKUP($A11,'ADR Raw Data'!$B$6:$BE$49,'ADR Raw Data'!AP$1,FALSE)</f>
        <v>314.58497082939101</v>
      </c>
      <c r="V11" s="78">
        <f>VLOOKUP($A11,'ADR Raw Data'!$B$6:$BE$49,'ADR Raw Data'!AR$1,FALSE)</f>
        <v>304.17613732394301</v>
      </c>
      <c r="X11" s="75">
        <f>VLOOKUP($A11,'RevPAR Raw Data'!$B$6:$BE$49,'RevPAR Raw Data'!AG$1,FALSE)</f>
        <v>111.049714331826</v>
      </c>
      <c r="Y11" s="76">
        <f>VLOOKUP($A11,'RevPAR Raw Data'!$B$6:$BE$49,'RevPAR Raw Data'!AH$1,FALSE)</f>
        <v>119.556617172369</v>
      </c>
      <c r="Z11" s="76">
        <f>VLOOKUP($A11,'RevPAR Raw Data'!$B$6:$BE$49,'RevPAR Raw Data'!AI$1,FALSE)</f>
        <v>130.123273079406</v>
      </c>
      <c r="AA11" s="76">
        <f>VLOOKUP($A11,'RevPAR Raw Data'!$B$6:$BE$49,'RevPAR Raw Data'!AJ$1,FALSE)</f>
        <v>164.273316655907</v>
      </c>
      <c r="AB11" s="76">
        <f>VLOOKUP($A11,'RevPAR Raw Data'!$B$6:$BE$49,'RevPAR Raw Data'!AK$1,FALSE)</f>
        <v>128.95507182052901</v>
      </c>
      <c r="AC11" s="77">
        <f>VLOOKUP($A11,'RevPAR Raw Data'!$B$6:$BE$49,'RevPAR Raw Data'!AL$1,FALSE)</f>
        <v>130.79159861200699</v>
      </c>
      <c r="AD11" s="76">
        <f>VLOOKUP($A11,'RevPAR Raw Data'!$B$6:$BE$49,'RevPAR Raw Data'!AN$1,FALSE)</f>
        <v>155.88747175597101</v>
      </c>
      <c r="AE11" s="76">
        <f>VLOOKUP($A11,'RevPAR Raw Data'!$B$6:$BE$49,'RevPAR Raw Data'!AO$1,FALSE)</f>
        <v>166.11025016139399</v>
      </c>
      <c r="AF11" s="77">
        <f>VLOOKUP($A11,'RevPAR Raw Data'!$B$6:$BE$49,'RevPAR Raw Data'!AP$1,FALSE)</f>
        <v>160.998860958683</v>
      </c>
      <c r="AG11" s="78">
        <f>VLOOKUP($A11,'RevPAR Raw Data'!$B$6:$BE$49,'RevPAR Raw Data'!AR$1,FALSE)</f>
        <v>139.42224499677201</v>
      </c>
    </row>
    <row r="12" spans="1:33" x14ac:dyDescent="0.2">
      <c r="A12" s="55" t="s">
        <v>14</v>
      </c>
      <c r="B12" s="43">
        <f>(VLOOKUP($A11,'Occupancy Raw Data'!$B$8:$BE$51,'Occupancy Raw Data'!AT$3,FALSE))/100</f>
        <v>-4.7833904240470002E-2</v>
      </c>
      <c r="C12" s="44">
        <f>(VLOOKUP($A11,'Occupancy Raw Data'!$B$8:$BE$51,'Occupancy Raw Data'!AU$3,FALSE))/100</f>
        <v>-3.9201827254362401E-2</v>
      </c>
      <c r="D12" s="44">
        <f>(VLOOKUP($A11,'Occupancy Raw Data'!$B$8:$BE$51,'Occupancy Raw Data'!AV$3,FALSE))/100</f>
        <v>-0.154940163021722</v>
      </c>
      <c r="E12" s="44">
        <f>(VLOOKUP($A11,'Occupancy Raw Data'!$B$8:$BE$51,'Occupancy Raw Data'!AW$3,FALSE))/100</f>
        <v>0.226691243926472</v>
      </c>
      <c r="F12" s="44">
        <f>(VLOOKUP($A11,'Occupancy Raw Data'!$B$8:$BE$51,'Occupancy Raw Data'!AX$3,FALSE))/100</f>
        <v>9.1283093349568495E-2</v>
      </c>
      <c r="G12" s="44">
        <f>(VLOOKUP($A11,'Occupancy Raw Data'!$B$8:$BE$51,'Occupancy Raw Data'!AY$3,FALSE))/100</f>
        <v>8.5389041897534195E-3</v>
      </c>
      <c r="H12" s="45">
        <f>(VLOOKUP($A11,'Occupancy Raw Data'!$B$8:$BE$51,'Occupancy Raw Data'!BA$3,FALSE))/100</f>
        <v>3.1509700293663297E-2</v>
      </c>
      <c r="I12" s="45">
        <f>(VLOOKUP($A11,'Occupancy Raw Data'!$B$8:$BE$51,'Occupancy Raw Data'!BB$3,FALSE))/100</f>
        <v>-2.42581254425373E-2</v>
      </c>
      <c r="J12" s="44">
        <f>(VLOOKUP($A11,'Occupancy Raw Data'!$B$8:$BE$51,'Occupancy Raw Data'!BC$3,FALSE))/100</f>
        <v>2.3768303510501702E-3</v>
      </c>
      <c r="K12" s="46">
        <f>(VLOOKUP($A11,'Occupancy Raw Data'!$B$8:$BE$51,'Occupancy Raw Data'!BE$3,FALSE))/100</f>
        <v>6.5793932298378998E-3</v>
      </c>
      <c r="M12" s="43">
        <f>(VLOOKUP($A11,'ADR Raw Data'!$B$6:$BE$49,'ADR Raw Data'!AT$1,FALSE))/100</f>
        <v>4.0111527177393101E-2</v>
      </c>
      <c r="N12" s="44">
        <f>(VLOOKUP($A11,'ADR Raw Data'!$B$6:$BE$49,'ADR Raw Data'!AU$1,FALSE))/100</f>
        <v>-1.6292720522688601E-2</v>
      </c>
      <c r="O12" s="44">
        <f>(VLOOKUP($A11,'ADR Raw Data'!$B$6:$BE$49,'ADR Raw Data'!AV$1,FALSE))/100</f>
        <v>-7.7178164007832603E-2</v>
      </c>
      <c r="P12" s="44">
        <f>(VLOOKUP($A11,'ADR Raw Data'!$B$6:$BE$49,'ADR Raw Data'!AW$1,FALSE))/100</f>
        <v>7.5111531636768702E-2</v>
      </c>
      <c r="Q12" s="44">
        <f>(VLOOKUP($A11,'ADR Raw Data'!$B$6:$BE$49,'ADR Raw Data'!AX$1,FALSE))/100</f>
        <v>-1.3029905890065798E-3</v>
      </c>
      <c r="R12" s="44">
        <f>(VLOOKUP($A11,'ADR Raw Data'!$B$6:$BE$49,'ADR Raw Data'!AY$1,FALSE))/100</f>
        <v>6.4751673339694498E-5</v>
      </c>
      <c r="S12" s="45">
        <f>(VLOOKUP($A11,'ADR Raw Data'!$B$6:$BE$49,'ADR Raw Data'!BA$1,FALSE))/100</f>
        <v>-3.06072721558177E-2</v>
      </c>
      <c r="T12" s="45">
        <f>(VLOOKUP($A11,'ADR Raw Data'!$B$6:$BE$49,'ADR Raw Data'!BB$1,FALSE))/100</f>
        <v>1.4521054464697401E-2</v>
      </c>
      <c r="U12" s="44">
        <f>(VLOOKUP($A11,'ADR Raw Data'!$B$6:$BE$49,'ADR Raw Data'!BC$1,FALSE))/100</f>
        <v>-7.6187922173355108E-3</v>
      </c>
      <c r="V12" s="46">
        <f>(VLOOKUP($A11,'ADR Raw Data'!$B$6:$BE$49,'ADR Raw Data'!BE$1,FALSE))/100</f>
        <v>-2.5554129491204502E-3</v>
      </c>
      <c r="X12" s="43">
        <f>(VLOOKUP($A11,'RevPAR Raw Data'!$B$6:$BE$49,'RevPAR Raw Data'!AT$1,FALSE))/100</f>
        <v>-9.6410680130193209E-3</v>
      </c>
      <c r="Y12" s="44">
        <f>(VLOOKUP($A11,'RevPAR Raw Data'!$B$6:$BE$49,'RevPAR Raw Data'!AU$1,FALSE))/100</f>
        <v>-5.4855843361616898E-2</v>
      </c>
      <c r="Z12" s="44">
        <f>(VLOOKUP($A11,'RevPAR Raw Data'!$B$6:$BE$49,'RevPAR Raw Data'!AV$1,FALSE))/100</f>
        <v>-0.22016032971646302</v>
      </c>
      <c r="AA12" s="44">
        <f>(VLOOKUP($A11,'RevPAR Raw Data'!$B$6:$BE$49,'RevPAR Raw Data'!AW$1,FALSE))/100</f>
        <v>0.318829902103202</v>
      </c>
      <c r="AB12" s="44">
        <f>(VLOOKUP($A11,'RevPAR Raw Data'!$B$6:$BE$49,'RevPAR Raw Data'!AX$1,FALSE))/100</f>
        <v>8.9861161748992002E-2</v>
      </c>
      <c r="AC12" s="44">
        <f>(VLOOKUP($A11,'RevPAR Raw Data'!$B$6:$BE$49,'RevPAR Raw Data'!AY$1,FALSE))/100</f>
        <v>8.6042087714278907E-3</v>
      </c>
      <c r="AD12" s="45">
        <f>(VLOOKUP($A11,'RevPAR Raw Data'!$B$6:$BE$49,'RevPAR Raw Data'!BA$1,FALSE))/100</f>
        <v>-6.1997834590839197E-5</v>
      </c>
      <c r="AE12" s="45">
        <f>(VLOOKUP($A11,'RevPAR Raw Data'!$B$6:$BE$49,'RevPAR Raw Data'!BB$1,FALSE))/100</f>
        <v>-1.00893245386025E-2</v>
      </c>
      <c r="AF12" s="44">
        <f>(VLOOKUP($A11,'RevPAR Raw Data'!$B$6:$BE$49,'RevPAR Raw Data'!BC$1,FALSE))/100</f>
        <v>-5.2600704428658399E-3</v>
      </c>
      <c r="AG12" s="46">
        <f>(VLOOKUP($A11,'RevPAR Raw Data'!$B$6:$BE$49,'RevPAR Raw Data'!BE$1,FALSE))/100</f>
        <v>4.0071672140605599E-3</v>
      </c>
    </row>
    <row r="13" spans="1:33" x14ac:dyDescent="0.2">
      <c r="A13" s="93"/>
      <c r="B13" s="71"/>
      <c r="C13" s="72"/>
      <c r="D13" s="72"/>
      <c r="E13" s="72"/>
      <c r="F13" s="72"/>
      <c r="G13" s="73"/>
      <c r="H13" s="53"/>
      <c r="I13" s="53"/>
      <c r="J13" s="73"/>
      <c r="K13" s="74"/>
      <c r="M13" s="75"/>
      <c r="N13" s="76"/>
      <c r="O13" s="76"/>
      <c r="P13" s="76"/>
      <c r="Q13" s="76"/>
      <c r="R13" s="77"/>
      <c r="S13" s="76"/>
      <c r="T13" s="76"/>
      <c r="U13" s="77"/>
      <c r="V13" s="78"/>
      <c r="X13" s="75"/>
      <c r="Y13" s="76"/>
      <c r="Z13" s="76"/>
      <c r="AA13" s="76"/>
      <c r="AB13" s="76"/>
      <c r="AC13" s="77"/>
      <c r="AD13" s="76"/>
      <c r="AE13" s="76"/>
      <c r="AF13" s="77"/>
      <c r="AG13" s="78"/>
    </row>
    <row r="14" spans="1:33" x14ac:dyDescent="0.2">
      <c r="A14" s="70" t="s">
        <v>18</v>
      </c>
      <c r="B14" s="47">
        <f>(VLOOKUP($A14,'Occupancy Raw Data'!$B$8:$BE$51,'Occupancy Raw Data'!AG$3,FALSE))/100</f>
        <v>0.35429248182837297</v>
      </c>
      <c r="C14" s="53">
        <f>(VLOOKUP($A14,'Occupancy Raw Data'!$B$8:$BE$51,'Occupancy Raw Data'!AH$3,FALSE))/100</f>
        <v>0.40679130654901796</v>
      </c>
      <c r="D14" s="53">
        <f>(VLOOKUP($A14,'Occupancy Raw Data'!$B$8:$BE$51,'Occupancy Raw Data'!AI$3,FALSE))/100</f>
        <v>0.42713267999855298</v>
      </c>
      <c r="E14" s="53">
        <f>(VLOOKUP($A14,'Occupancy Raw Data'!$B$8:$BE$51,'Occupancy Raw Data'!AJ$3,FALSE))/100</f>
        <v>0.48158427657035402</v>
      </c>
      <c r="F14" s="53">
        <f>(VLOOKUP($A14,'Occupancy Raw Data'!$B$8:$BE$51,'Occupancy Raw Data'!AK$3,FALSE))/100</f>
        <v>0.41211622608758502</v>
      </c>
      <c r="G14" s="54">
        <f>(VLOOKUP($A14,'Occupancy Raw Data'!$B$8:$BE$51,'Occupancy Raw Data'!AL$3,FALSE))/100</f>
        <v>0.41638339420677606</v>
      </c>
      <c r="H14" s="53">
        <f>(VLOOKUP($A14,'Occupancy Raw Data'!$B$8:$BE$51,'Occupancy Raw Data'!AN$3,FALSE))/100</f>
        <v>0.46674863486782597</v>
      </c>
      <c r="I14" s="53">
        <f>(VLOOKUP($A14,'Occupancy Raw Data'!$B$8:$BE$51,'Occupancy Raw Data'!AO$3,FALSE))/100</f>
        <v>0.48124073337431705</v>
      </c>
      <c r="J14" s="54">
        <f>(VLOOKUP($A14,'Occupancy Raw Data'!$B$8:$BE$51,'Occupancy Raw Data'!AP$3,FALSE))/100</f>
        <v>0.47399468412107099</v>
      </c>
      <c r="K14" s="48">
        <f>(VLOOKUP($A14,'Occupancy Raw Data'!$B$8:$BE$51,'Occupancy Raw Data'!AR$3,FALSE))/100</f>
        <v>0.432843762753718</v>
      </c>
      <c r="M14" s="75">
        <f>VLOOKUP($A14,'ADR Raw Data'!$B$6:$BE$49,'ADR Raw Data'!AG$1,FALSE)</f>
        <v>157.20896450534499</v>
      </c>
      <c r="N14" s="76">
        <f>VLOOKUP($A14,'ADR Raw Data'!$B$6:$BE$49,'ADR Raw Data'!AH$1,FALSE)</f>
        <v>164.06764423504299</v>
      </c>
      <c r="O14" s="76">
        <f>VLOOKUP($A14,'ADR Raw Data'!$B$6:$BE$49,'ADR Raw Data'!AI$1,FALSE)</f>
        <v>168.916320323413</v>
      </c>
      <c r="P14" s="76">
        <f>VLOOKUP($A14,'ADR Raw Data'!$B$6:$BE$49,'ADR Raw Data'!AJ$1,FALSE)</f>
        <v>178.236372374176</v>
      </c>
      <c r="Q14" s="76">
        <f>VLOOKUP($A14,'ADR Raw Data'!$B$6:$BE$49,'ADR Raw Data'!AK$1,FALSE)</f>
        <v>158.79824086870599</v>
      </c>
      <c r="R14" s="77">
        <f>VLOOKUP($A14,'ADR Raw Data'!$B$6:$BE$49,'ADR Raw Data'!AL$1,FALSE)</f>
        <v>166.129628199839</v>
      </c>
      <c r="S14" s="76">
        <f>VLOOKUP($A14,'ADR Raw Data'!$B$6:$BE$49,'ADR Raw Data'!AN$1,FALSE)</f>
        <v>161.252086271015</v>
      </c>
      <c r="T14" s="76">
        <f>VLOOKUP($A14,'ADR Raw Data'!$B$6:$BE$49,'ADR Raw Data'!AO$1,FALSE)</f>
        <v>163.81303187991901</v>
      </c>
      <c r="U14" s="77">
        <f>VLOOKUP($A14,'ADR Raw Data'!$B$6:$BE$49,'ADR Raw Data'!AP$1,FALSE)</f>
        <v>162.552133913159</v>
      </c>
      <c r="V14" s="78">
        <f>VLOOKUP($A14,'ADR Raw Data'!$B$6:$BE$49,'ADR Raw Data'!AR$1,FALSE)</f>
        <v>165.01031091113001</v>
      </c>
      <c r="X14" s="75">
        <f>VLOOKUP($A14,'RevPAR Raw Data'!$B$6:$BE$49,'RevPAR Raw Data'!AG$1,FALSE)</f>
        <v>55.697954200267603</v>
      </c>
      <c r="Y14" s="76">
        <f>VLOOKUP($A14,'RevPAR Raw Data'!$B$6:$BE$49,'RevPAR Raw Data'!AH$1,FALSE)</f>
        <v>66.741291360792601</v>
      </c>
      <c r="Z14" s="76">
        <f>VLOOKUP($A14,'RevPAR Raw Data'!$B$6:$BE$49,'RevPAR Raw Data'!AI$1,FALSE)</f>
        <v>72.149680595233704</v>
      </c>
      <c r="AA14" s="76">
        <f>VLOOKUP($A14,'RevPAR Raw Data'!$B$6:$BE$49,'RevPAR Raw Data'!AJ$1,FALSE)</f>
        <v>85.835834448341899</v>
      </c>
      <c r="AB14" s="76">
        <f>VLOOKUP($A14,'RevPAR Raw Data'!$B$6:$BE$49,'RevPAR Raw Data'!AK$1,FALSE)</f>
        <v>65.443331736158797</v>
      </c>
      <c r="AC14" s="77">
        <f>VLOOKUP($A14,'RevPAR Raw Data'!$B$6:$BE$49,'RevPAR Raw Data'!AL$1,FALSE)</f>
        <v>69.173618468158907</v>
      </c>
      <c r="AD14" s="76">
        <f>VLOOKUP($A14,'RevPAR Raw Data'!$B$6:$BE$49,'RevPAR Raw Data'!AN$1,FALSE)</f>
        <v>75.264191136585495</v>
      </c>
      <c r="AE14" s="76">
        <f>VLOOKUP($A14,'RevPAR Raw Data'!$B$6:$BE$49,'RevPAR Raw Data'!AO$1,FALSE)</f>
        <v>78.833503598162906</v>
      </c>
      <c r="AF14" s="77">
        <f>VLOOKUP($A14,'RevPAR Raw Data'!$B$6:$BE$49,'RevPAR Raw Data'!AP$1,FALSE)</f>
        <v>77.048847367374194</v>
      </c>
      <c r="AG14" s="78">
        <f>VLOOKUP($A14,'RevPAR Raw Data'!$B$6:$BE$49,'RevPAR Raw Data'!AR$1,FALSE)</f>
        <v>71.423683867934699</v>
      </c>
    </row>
    <row r="15" spans="1:33" x14ac:dyDescent="0.2">
      <c r="A15" s="55" t="s">
        <v>14</v>
      </c>
      <c r="B15" s="43">
        <f>(VLOOKUP($A14,'Occupancy Raw Data'!$B$8:$BE$51,'Occupancy Raw Data'!AT$3,FALSE))/100</f>
        <v>-6.0540783478889498E-2</v>
      </c>
      <c r="C15" s="44">
        <f>(VLOOKUP($A14,'Occupancy Raw Data'!$B$8:$BE$51,'Occupancy Raw Data'!AU$3,FALSE))/100</f>
        <v>-5.5356845578400501E-3</v>
      </c>
      <c r="D15" s="44">
        <f>(VLOOKUP($A14,'Occupancy Raw Data'!$B$8:$BE$51,'Occupancy Raw Data'!AV$3,FALSE))/100</f>
        <v>-8.9396961950759801E-2</v>
      </c>
      <c r="E15" s="44">
        <f>(VLOOKUP($A14,'Occupancy Raw Data'!$B$8:$BE$51,'Occupancy Raw Data'!AW$3,FALSE))/100</f>
        <v>0.20153995437630001</v>
      </c>
      <c r="F15" s="44">
        <f>(VLOOKUP($A14,'Occupancy Raw Data'!$B$8:$BE$51,'Occupancy Raw Data'!AX$3,FALSE))/100</f>
        <v>1.1516094702666999E-2</v>
      </c>
      <c r="G15" s="44">
        <f>(VLOOKUP($A14,'Occupancy Raw Data'!$B$8:$BE$51,'Occupancy Raw Data'!AY$3,FALSE))/100</f>
        <v>8.9316811674480506E-3</v>
      </c>
      <c r="H15" s="45">
        <f>(VLOOKUP($A14,'Occupancy Raw Data'!$B$8:$BE$51,'Occupancy Raw Data'!BA$3,FALSE))/100</f>
        <v>-1.77275247792529E-2</v>
      </c>
      <c r="I15" s="45">
        <f>(VLOOKUP($A14,'Occupancy Raw Data'!$B$8:$BE$51,'Occupancy Raw Data'!BB$3,FALSE))/100</f>
        <v>-9.16138149495924E-3</v>
      </c>
      <c r="J15" s="44">
        <f>(VLOOKUP($A14,'Occupancy Raw Data'!$B$8:$BE$51,'Occupancy Raw Data'!BC$3,FALSE))/100</f>
        <v>-1.33975685715027E-2</v>
      </c>
      <c r="K15" s="46">
        <f>(VLOOKUP($A14,'Occupancy Raw Data'!$B$8:$BE$51,'Occupancy Raw Data'!BE$3,FALSE))/100</f>
        <v>1.8434976814830002E-3</v>
      </c>
      <c r="M15" s="43">
        <f>(VLOOKUP($A14,'ADR Raw Data'!$B$6:$BE$49,'ADR Raw Data'!AT$1,FALSE))/100</f>
        <v>1.4276830042606801E-2</v>
      </c>
      <c r="N15" s="44">
        <f>(VLOOKUP($A14,'ADR Raw Data'!$B$6:$BE$49,'ADR Raw Data'!AU$1,FALSE))/100</f>
        <v>-1.04619681634602E-3</v>
      </c>
      <c r="O15" s="44">
        <f>(VLOOKUP($A14,'ADR Raw Data'!$B$6:$BE$49,'ADR Raw Data'!AV$1,FALSE))/100</f>
        <v>-4.37801244228758E-2</v>
      </c>
      <c r="P15" s="44">
        <f>(VLOOKUP($A14,'ADR Raw Data'!$B$6:$BE$49,'ADR Raw Data'!AW$1,FALSE))/100</f>
        <v>0.10056283012746099</v>
      </c>
      <c r="Q15" s="44">
        <f>(VLOOKUP($A14,'ADR Raw Data'!$B$6:$BE$49,'ADR Raw Data'!AX$1,FALSE))/100</f>
        <v>6.4455057030273002E-3</v>
      </c>
      <c r="R15" s="44">
        <f>(VLOOKUP($A14,'ADR Raw Data'!$B$6:$BE$49,'ADR Raw Data'!AY$1,FALSE))/100</f>
        <v>1.51367957390528E-2</v>
      </c>
      <c r="S15" s="45">
        <f>(VLOOKUP($A14,'ADR Raw Data'!$B$6:$BE$49,'ADR Raw Data'!BA$1,FALSE))/100</f>
        <v>-1.00639975420951E-2</v>
      </c>
      <c r="T15" s="45">
        <f>(VLOOKUP($A14,'ADR Raw Data'!$B$6:$BE$49,'ADR Raw Data'!BB$1,FALSE))/100</f>
        <v>9.2537058052528706E-3</v>
      </c>
      <c r="U15" s="44">
        <f>(VLOOKUP($A14,'ADR Raw Data'!$B$6:$BE$49,'ADR Raw Data'!BC$1,FALSE))/100</f>
        <v>-2.8246788162620304E-4</v>
      </c>
      <c r="V15" s="46">
        <f>(VLOOKUP($A14,'ADR Raw Data'!$B$6:$BE$49,'ADR Raw Data'!BE$1,FALSE))/100</f>
        <v>1.03651055909296E-2</v>
      </c>
      <c r="X15" s="43">
        <f>(VLOOKUP($A14,'RevPAR Raw Data'!$B$6:$BE$49,'RevPAR Raw Data'!AT$1,FALSE))/100</f>
        <v>-4.7128283912656999E-2</v>
      </c>
      <c r="Y15" s="44">
        <f>(VLOOKUP($A14,'RevPAR Raw Data'!$B$6:$BE$49,'RevPAR Raw Data'!AU$1,FALSE))/100</f>
        <v>-6.5760899586253599E-3</v>
      </c>
      <c r="Z15" s="44">
        <f>(VLOOKUP($A14,'RevPAR Raw Data'!$B$6:$BE$49,'RevPAR Raw Data'!AV$1,FALSE))/100</f>
        <v>-0.12926327625640399</v>
      </c>
      <c r="AA15" s="44">
        <f>(VLOOKUP($A14,'RevPAR Raw Data'!$B$6:$BE$49,'RevPAR Raw Data'!AW$1,FALSE))/100</f>
        <v>0.32237021269960103</v>
      </c>
      <c r="AB15" s="44">
        <f>(VLOOKUP($A14,'RevPAR Raw Data'!$B$6:$BE$49,'RevPAR Raw Data'!AX$1,FALSE))/100</f>
        <v>1.8035827459777002E-2</v>
      </c>
      <c r="AC15" s="44">
        <f>(VLOOKUP($A14,'RevPAR Raw Data'!$B$6:$BE$49,'RevPAR Raw Data'!AY$1,FALSE))/100</f>
        <v>2.4203673939938899E-2</v>
      </c>
      <c r="AD15" s="45">
        <f>(VLOOKUP($A14,'RevPAR Raw Data'!$B$6:$BE$49,'RevPAR Raw Data'!BA$1,FALSE))/100</f>
        <v>-2.7613112555542201E-2</v>
      </c>
      <c r="AE15" s="45">
        <f>(VLOOKUP($A14,'RevPAR Raw Data'!$B$6:$BE$49,'RevPAR Raw Data'!BB$1,FALSE))/100</f>
        <v>7.5475811695821396E-6</v>
      </c>
      <c r="AF15" s="44">
        <f>(VLOOKUP($A14,'RevPAR Raw Data'!$B$6:$BE$49,'RevPAR Raw Data'!BC$1,FALSE))/100</f>
        <v>-1.36762520703155E-2</v>
      </c>
      <c r="AG15" s="46">
        <f>(VLOOKUP($A14,'RevPAR Raw Data'!$B$6:$BE$49,'RevPAR Raw Data'!BE$1,FALSE))/100</f>
        <v>1.22277113205378E-2</v>
      </c>
    </row>
    <row r="16" spans="1:33" x14ac:dyDescent="0.2">
      <c r="A16" s="93"/>
      <c r="B16" s="47"/>
      <c r="C16" s="53"/>
      <c r="D16" s="53"/>
      <c r="E16" s="53"/>
      <c r="F16" s="53"/>
      <c r="G16" s="54"/>
      <c r="H16" s="53"/>
      <c r="I16" s="53"/>
      <c r="J16" s="54"/>
      <c r="K16" s="48"/>
      <c r="M16" s="75"/>
      <c r="N16" s="76"/>
      <c r="O16" s="76"/>
      <c r="P16" s="76"/>
      <c r="Q16" s="76"/>
      <c r="R16" s="77"/>
      <c r="S16" s="76"/>
      <c r="T16" s="76"/>
      <c r="U16" s="77"/>
      <c r="V16" s="78"/>
      <c r="X16" s="75"/>
      <c r="Y16" s="76"/>
      <c r="Z16" s="76"/>
      <c r="AA16" s="76"/>
      <c r="AB16" s="76"/>
      <c r="AC16" s="77"/>
      <c r="AD16" s="76"/>
      <c r="AE16" s="76"/>
      <c r="AF16" s="77"/>
      <c r="AG16" s="78"/>
    </row>
    <row r="17" spans="1:33" x14ac:dyDescent="0.2">
      <c r="A17" s="70" t="s">
        <v>19</v>
      </c>
      <c r="B17" s="47">
        <f>(VLOOKUP($A17,'Occupancy Raw Data'!$B$8:$BE$51,'Occupancy Raw Data'!AG$3,FALSE))/100</f>
        <v>0.38161353622866401</v>
      </c>
      <c r="C17" s="53">
        <f>(VLOOKUP($A17,'Occupancy Raw Data'!$B$8:$BE$51,'Occupancy Raw Data'!AH$3,FALSE))/100</f>
        <v>0.44174164167499697</v>
      </c>
      <c r="D17" s="53">
        <f>(VLOOKUP($A17,'Occupancy Raw Data'!$B$8:$BE$51,'Occupancy Raw Data'!AI$3,FALSE))/100</f>
        <v>0.45339701580954395</v>
      </c>
      <c r="E17" s="53">
        <f>(VLOOKUP($A17,'Occupancy Raw Data'!$B$8:$BE$51,'Occupancy Raw Data'!AJ$3,FALSE))/100</f>
        <v>0.48178755229738202</v>
      </c>
      <c r="F17" s="53">
        <f>(VLOOKUP($A17,'Occupancy Raw Data'!$B$8:$BE$51,'Occupancy Raw Data'!AK$3,FALSE))/100</f>
        <v>0.43856768868971002</v>
      </c>
      <c r="G17" s="54">
        <f>(VLOOKUP($A17,'Occupancy Raw Data'!$B$8:$BE$51,'Occupancy Raw Data'!AL$3,FALSE))/100</f>
        <v>0.43942126318844105</v>
      </c>
      <c r="H17" s="53">
        <f>(VLOOKUP($A17,'Occupancy Raw Data'!$B$8:$BE$51,'Occupancy Raw Data'!AN$3,FALSE))/100</f>
        <v>0.48546834095043701</v>
      </c>
      <c r="I17" s="53">
        <f>(VLOOKUP($A17,'Occupancy Raw Data'!$B$8:$BE$51,'Occupancy Raw Data'!AO$3,FALSE))/100</f>
        <v>0.49212406265252606</v>
      </c>
      <c r="J17" s="54">
        <f>(VLOOKUP($A17,'Occupancy Raw Data'!$B$8:$BE$51,'Occupancy Raw Data'!AP$3,FALSE))/100</f>
        <v>0.48879620180148203</v>
      </c>
      <c r="K17" s="48">
        <f>(VLOOKUP($A17,'Occupancy Raw Data'!$B$8:$BE$51,'Occupancy Raw Data'!AR$3,FALSE))/100</f>
        <v>0.45353894820086899</v>
      </c>
      <c r="M17" s="75">
        <f>VLOOKUP($A17,'ADR Raw Data'!$B$6:$BE$49,'ADR Raw Data'!AG$1,FALSE)</f>
        <v>118.361820898418</v>
      </c>
      <c r="N17" s="76">
        <f>VLOOKUP($A17,'ADR Raw Data'!$B$6:$BE$49,'ADR Raw Data'!AH$1,FALSE)</f>
        <v>123.382705389321</v>
      </c>
      <c r="O17" s="76">
        <f>VLOOKUP($A17,'ADR Raw Data'!$B$6:$BE$49,'ADR Raw Data'!AI$1,FALSE)</f>
        <v>125.375580688889</v>
      </c>
      <c r="P17" s="76">
        <f>VLOOKUP($A17,'ADR Raw Data'!$B$6:$BE$49,'ADR Raw Data'!AJ$1,FALSE)</f>
        <v>127.628624102792</v>
      </c>
      <c r="Q17" s="76">
        <f>VLOOKUP($A17,'ADR Raw Data'!$B$6:$BE$49,'ADR Raw Data'!AK$1,FALSE)</f>
        <v>122.14928925536201</v>
      </c>
      <c r="R17" s="77">
        <f>VLOOKUP($A17,'ADR Raw Data'!$B$6:$BE$49,'ADR Raw Data'!AL$1,FALSE)</f>
        <v>123.606355353689</v>
      </c>
      <c r="S17" s="76">
        <f>VLOOKUP($A17,'ADR Raw Data'!$B$6:$BE$49,'ADR Raw Data'!AN$1,FALSE)</f>
        <v>120.352851049568</v>
      </c>
      <c r="T17" s="76">
        <f>VLOOKUP($A17,'ADR Raw Data'!$B$6:$BE$49,'ADR Raw Data'!AO$1,FALSE)</f>
        <v>120.357732095092</v>
      </c>
      <c r="U17" s="77">
        <f>VLOOKUP($A17,'ADR Raw Data'!$B$6:$BE$49,'ADR Raw Data'!AP$1,FALSE)</f>
        <v>120.35530818809001</v>
      </c>
      <c r="V17" s="78">
        <f>VLOOKUP($A17,'ADR Raw Data'!$B$6:$BE$49,'ADR Raw Data'!AR$1,FALSE)</f>
        <v>122.604526758948</v>
      </c>
      <c r="X17" s="75">
        <f>VLOOKUP($A17,'RevPAR Raw Data'!$B$6:$BE$49,'RevPAR Raw Data'!AG$1,FALSE)</f>
        <v>45.1684730275093</v>
      </c>
      <c r="Y17" s="76">
        <f>VLOOKUP($A17,'RevPAR Raw Data'!$B$6:$BE$49,'RevPAR Raw Data'!AH$1,FALSE)</f>
        <v>54.503278832981501</v>
      </c>
      <c r="Z17" s="76">
        <f>VLOOKUP($A17,'RevPAR Raw Data'!$B$6:$BE$49,'RevPAR Raw Data'!AI$1,FALSE)</f>
        <v>56.844914139731202</v>
      </c>
      <c r="AA17" s="76">
        <f>VLOOKUP($A17,'RevPAR Raw Data'!$B$6:$BE$49,'RevPAR Raw Data'!AJ$1,FALSE)</f>
        <v>61.489882409567102</v>
      </c>
      <c r="AB17" s="76">
        <f>VLOOKUP($A17,'RevPAR Raw Data'!$B$6:$BE$49,'RevPAR Raw Data'!AK$1,FALSE)</f>
        <v>53.570731463815001</v>
      </c>
      <c r="AC17" s="77">
        <f>VLOOKUP($A17,'RevPAR Raw Data'!$B$6:$BE$49,'RevPAR Raw Data'!AL$1,FALSE)</f>
        <v>54.3152608076375</v>
      </c>
      <c r="AD17" s="76">
        <f>VLOOKUP($A17,'RevPAR Raw Data'!$B$6:$BE$49,'RevPAR Raw Data'!AN$1,FALSE)</f>
        <v>58.4274989276892</v>
      </c>
      <c r="AE17" s="76">
        <f>VLOOKUP($A17,'RevPAR Raw Data'!$B$6:$BE$49,'RevPAR Raw Data'!AO$1,FALSE)</f>
        <v>59.230936090281098</v>
      </c>
      <c r="AF17" s="77">
        <f>VLOOKUP($A17,'RevPAR Raw Data'!$B$6:$BE$49,'RevPAR Raw Data'!AP$1,FALSE)</f>
        <v>58.829217508985202</v>
      </c>
      <c r="AG17" s="78">
        <f>VLOOKUP($A17,'RevPAR Raw Data'!$B$6:$BE$49,'RevPAR Raw Data'!AR$1,FALSE)</f>
        <v>55.605928110918597</v>
      </c>
    </row>
    <row r="18" spans="1:33" x14ac:dyDescent="0.2">
      <c r="A18" s="55" t="s">
        <v>14</v>
      </c>
      <c r="B18" s="43">
        <f>(VLOOKUP($A17,'Occupancy Raw Data'!$B$8:$BE$51,'Occupancy Raw Data'!AT$3,FALSE))/100</f>
        <v>-3.61935632165497E-2</v>
      </c>
      <c r="C18" s="44">
        <f>(VLOOKUP($A17,'Occupancy Raw Data'!$B$8:$BE$51,'Occupancy Raw Data'!AU$3,FALSE))/100</f>
        <v>2.7447284078596201E-2</v>
      </c>
      <c r="D18" s="44">
        <f>(VLOOKUP($A17,'Occupancy Raw Data'!$B$8:$BE$51,'Occupancy Raw Data'!AV$3,FALSE))/100</f>
        <v>-2.2577354313183598E-2</v>
      </c>
      <c r="E18" s="44">
        <f>(VLOOKUP($A17,'Occupancy Raw Data'!$B$8:$BE$51,'Occupancy Raw Data'!AW$3,FALSE))/100</f>
        <v>0.12102124718524999</v>
      </c>
      <c r="F18" s="44">
        <f>(VLOOKUP($A17,'Occupancy Raw Data'!$B$8:$BE$51,'Occupancy Raw Data'!AX$3,FALSE))/100</f>
        <v>9.6309706448619702E-3</v>
      </c>
      <c r="G18" s="44">
        <f>(VLOOKUP($A17,'Occupancy Raw Data'!$B$8:$BE$51,'Occupancy Raw Data'!AY$3,FALSE))/100</f>
        <v>2.0049474420055301E-2</v>
      </c>
      <c r="H18" s="45">
        <f>(VLOOKUP($A17,'Occupancy Raw Data'!$B$8:$BE$51,'Occupancy Raw Data'!BA$3,FALSE))/100</f>
        <v>2.2769921485582101E-2</v>
      </c>
      <c r="I18" s="45">
        <f>(VLOOKUP($A17,'Occupancy Raw Data'!$B$8:$BE$51,'Occupancy Raw Data'!BB$3,FALSE))/100</f>
        <v>3.7924471540227399E-2</v>
      </c>
      <c r="J18" s="44">
        <f>(VLOOKUP($A17,'Occupancy Raw Data'!$B$8:$BE$51,'Occupancy Raw Data'!BC$3,FALSE))/100</f>
        <v>3.03430604784698E-2</v>
      </c>
      <c r="K18" s="46">
        <f>(VLOOKUP($A17,'Occupancy Raw Data'!$B$8:$BE$51,'Occupancy Raw Data'!BE$3,FALSE))/100</f>
        <v>2.3190008884207698E-2</v>
      </c>
      <c r="M18" s="43">
        <f>(VLOOKUP($A17,'ADR Raw Data'!$B$6:$BE$49,'ADR Raw Data'!AT$1,FALSE))/100</f>
        <v>4.7952492724452699E-2</v>
      </c>
      <c r="N18" s="44">
        <f>(VLOOKUP($A17,'ADR Raw Data'!$B$6:$BE$49,'ADR Raw Data'!AU$1,FALSE))/100</f>
        <v>3.5468089639578204E-2</v>
      </c>
      <c r="O18" s="44">
        <f>(VLOOKUP($A17,'ADR Raw Data'!$B$6:$BE$49,'ADR Raw Data'!AV$1,FALSE))/100</f>
        <v>2.0144958061256098E-2</v>
      </c>
      <c r="P18" s="44">
        <f>(VLOOKUP($A17,'ADR Raw Data'!$B$6:$BE$49,'ADR Raw Data'!AW$1,FALSE))/100</f>
        <v>6.2491339864534694E-2</v>
      </c>
      <c r="Q18" s="44">
        <f>(VLOOKUP($A17,'ADR Raw Data'!$B$6:$BE$49,'ADR Raw Data'!AX$1,FALSE))/100</f>
        <v>4.5614718882611899E-2</v>
      </c>
      <c r="R18" s="44">
        <f>(VLOOKUP($A17,'ADR Raw Data'!$B$6:$BE$49,'ADR Raw Data'!AY$1,FALSE))/100</f>
        <v>4.2718162839305907E-2</v>
      </c>
      <c r="S18" s="45">
        <f>(VLOOKUP($A17,'ADR Raw Data'!$B$6:$BE$49,'ADR Raw Data'!BA$1,FALSE))/100</f>
        <v>4.1212832858323702E-2</v>
      </c>
      <c r="T18" s="45">
        <f>(VLOOKUP($A17,'ADR Raw Data'!$B$6:$BE$49,'ADR Raw Data'!BB$1,FALSE))/100</f>
        <v>4.7118261306435795E-2</v>
      </c>
      <c r="U18" s="44">
        <f>(VLOOKUP($A17,'ADR Raw Data'!$B$6:$BE$49,'ADR Raw Data'!BC$1,FALSE))/100</f>
        <v>4.4155801199455898E-2</v>
      </c>
      <c r="V18" s="46">
        <f>(VLOOKUP($A17,'ADR Raw Data'!$B$6:$BE$49,'ADR Raw Data'!BE$1,FALSE))/100</f>
        <v>4.3093356451636797E-2</v>
      </c>
      <c r="X18" s="43">
        <f>(VLOOKUP($A17,'RevPAR Raw Data'!$B$6:$BE$49,'RevPAR Raw Data'!AT$1,FALSE))/100</f>
        <v>1.00233579310894E-2</v>
      </c>
      <c r="Y18" s="44">
        <f>(VLOOKUP($A17,'RevPAR Raw Data'!$B$6:$BE$49,'RevPAR Raw Data'!AU$1,FALSE))/100</f>
        <v>6.3888876450237109E-2</v>
      </c>
      <c r="Z18" s="44">
        <f>(VLOOKUP($A17,'RevPAR Raw Data'!$B$6:$BE$49,'RevPAR Raw Data'!AV$1,FALSE))/100</f>
        <v>-2.8872161077006901E-3</v>
      </c>
      <c r="AA18" s="44">
        <f>(VLOOKUP($A17,'RevPAR Raw Data'!$B$6:$BE$49,'RevPAR Raw Data'!AW$1,FALSE))/100</f>
        <v>0.19107536693846799</v>
      </c>
      <c r="AB18" s="44">
        <f>(VLOOKUP($A17,'RevPAR Raw Data'!$B$6:$BE$49,'RevPAR Raw Data'!AX$1,FALSE))/100</f>
        <v>5.5685003546005897E-2</v>
      </c>
      <c r="AC18" s="44">
        <f>(VLOOKUP($A17,'RevPAR Raw Data'!$B$6:$BE$49,'RevPAR Raw Data'!AY$1,FALSE))/100</f>
        <v>6.3624113972479704E-2</v>
      </c>
      <c r="AD18" s="45">
        <f>(VLOOKUP($A17,'RevPAR Raw Data'!$B$6:$BE$49,'RevPAR Raw Data'!BA$1,FALSE))/100</f>
        <v>6.4921167312288294E-2</v>
      </c>
      <c r="AE18" s="45">
        <f>(VLOOKUP($A17,'RevPAR Raw Data'!$B$6:$BE$49,'RevPAR Raw Data'!BB$1,FALSE))/100</f>
        <v>8.6829668006604202E-2</v>
      </c>
      <c r="AF18" s="44">
        <f>(VLOOKUP($A17,'RevPAR Raw Data'!$B$6:$BE$49,'RevPAR Raw Data'!BC$1,FALSE))/100</f>
        <v>7.583868382419609E-2</v>
      </c>
      <c r="AG18" s="46">
        <f>(VLOOKUP($A17,'RevPAR Raw Data'!$B$6:$BE$49,'RevPAR Raw Data'!BE$1,FALSE))/100</f>
        <v>6.7282700654808403E-2</v>
      </c>
    </row>
    <row r="19" spans="1:33" x14ac:dyDescent="0.2">
      <c r="A19" s="93"/>
      <c r="B19" s="71"/>
      <c r="C19" s="72"/>
      <c r="D19" s="72"/>
      <c r="E19" s="72"/>
      <c r="F19" s="72"/>
      <c r="G19" s="73"/>
      <c r="H19" s="53"/>
      <c r="I19" s="53"/>
      <c r="J19" s="73"/>
      <c r="K19" s="74"/>
      <c r="M19" s="75"/>
      <c r="N19" s="76"/>
      <c r="O19" s="76"/>
      <c r="P19" s="76"/>
      <c r="Q19" s="76"/>
      <c r="R19" s="77"/>
      <c r="S19" s="76"/>
      <c r="T19" s="76"/>
      <c r="U19" s="77"/>
      <c r="V19" s="78"/>
      <c r="X19" s="75"/>
      <c r="Y19" s="76"/>
      <c r="Z19" s="76"/>
      <c r="AA19" s="76"/>
      <c r="AB19" s="76"/>
      <c r="AC19" s="77"/>
      <c r="AD19" s="76"/>
      <c r="AE19" s="76"/>
      <c r="AF19" s="77"/>
      <c r="AG19" s="78"/>
    </row>
    <row r="20" spans="1:33" x14ac:dyDescent="0.2">
      <c r="A20" s="70" t="s">
        <v>20</v>
      </c>
      <c r="B20" s="47">
        <f>(VLOOKUP($A20,'Occupancy Raw Data'!$B$8:$BE$51,'Occupancy Raw Data'!AG$3,FALSE))/100</f>
        <v>0.39655161920527704</v>
      </c>
      <c r="C20" s="53">
        <f>(VLOOKUP($A20,'Occupancy Raw Data'!$B$8:$BE$51,'Occupancy Raw Data'!AH$3,FALSE))/100</f>
        <v>0.47007771941889898</v>
      </c>
      <c r="D20" s="53">
        <f>(VLOOKUP($A20,'Occupancy Raw Data'!$B$8:$BE$51,'Occupancy Raw Data'!AI$3,FALSE))/100</f>
        <v>0.45603101473443303</v>
      </c>
      <c r="E20" s="53">
        <f>(VLOOKUP($A20,'Occupancy Raw Data'!$B$8:$BE$51,'Occupancy Raw Data'!AJ$3,FALSE))/100</f>
        <v>0.45981096822488998</v>
      </c>
      <c r="F20" s="53">
        <f>(VLOOKUP($A20,'Occupancy Raw Data'!$B$8:$BE$51,'Occupancy Raw Data'!AK$3,FALSE))/100</f>
        <v>0.44502404285105596</v>
      </c>
      <c r="G20" s="54">
        <f>(VLOOKUP($A20,'Occupancy Raw Data'!$B$8:$BE$51,'Occupancy Raw Data'!AL$3,FALSE))/100</f>
        <v>0.44549911871536901</v>
      </c>
      <c r="H20" s="53">
        <f>(VLOOKUP($A20,'Occupancy Raw Data'!$B$8:$BE$51,'Occupancy Raw Data'!AN$3,FALSE))/100</f>
        <v>0.50983017834317301</v>
      </c>
      <c r="I20" s="53">
        <f>(VLOOKUP($A20,'Occupancy Raw Data'!$B$8:$BE$51,'Occupancy Raw Data'!AO$3,FALSE))/100</f>
        <v>0.50085215168299901</v>
      </c>
      <c r="J20" s="54">
        <f>(VLOOKUP($A20,'Occupancy Raw Data'!$B$8:$BE$51,'Occupancy Raw Data'!AP$3,FALSE))/100</f>
        <v>0.50534116501308601</v>
      </c>
      <c r="K20" s="48">
        <f>(VLOOKUP($A20,'Occupancy Raw Data'!$B$8:$BE$51,'Occupancy Raw Data'!AR$3,FALSE))/100</f>
        <v>0.46259568666594703</v>
      </c>
      <c r="M20" s="75">
        <f>VLOOKUP($A20,'ADR Raw Data'!$B$6:$BE$49,'ADR Raw Data'!AG$1,FALSE)</f>
        <v>101.000739444725</v>
      </c>
      <c r="N20" s="76">
        <f>VLOOKUP($A20,'ADR Raw Data'!$B$6:$BE$49,'ADR Raw Data'!AH$1,FALSE)</f>
        <v>103.740529273155</v>
      </c>
      <c r="O20" s="76">
        <f>VLOOKUP($A20,'ADR Raw Data'!$B$6:$BE$49,'ADR Raw Data'!AI$1,FALSE)</f>
        <v>105.51327438942999</v>
      </c>
      <c r="P20" s="76">
        <f>VLOOKUP($A20,'ADR Raw Data'!$B$6:$BE$49,'ADR Raw Data'!AJ$1,FALSE)</f>
        <v>106.67049184667501</v>
      </c>
      <c r="Q20" s="76">
        <f>VLOOKUP($A20,'ADR Raw Data'!$B$6:$BE$49,'ADR Raw Data'!AK$1,FALSE)</f>
        <v>103.649212041634</v>
      </c>
      <c r="R20" s="77">
        <f>VLOOKUP($A20,'ADR Raw Data'!$B$6:$BE$49,'ADR Raw Data'!AL$1,FALSE)</f>
        <v>104.202299707642</v>
      </c>
      <c r="S20" s="76">
        <f>VLOOKUP($A20,'ADR Raw Data'!$B$6:$BE$49,'ADR Raw Data'!AN$1,FALSE)</f>
        <v>110.887074617956</v>
      </c>
      <c r="T20" s="76">
        <f>VLOOKUP($A20,'ADR Raw Data'!$B$6:$BE$49,'ADR Raw Data'!AO$1,FALSE)</f>
        <v>107.856130400437</v>
      </c>
      <c r="U20" s="77">
        <f>VLOOKUP($A20,'ADR Raw Data'!$B$6:$BE$49,'ADR Raw Data'!AP$1,FALSE)</f>
        <v>109.385064651148</v>
      </c>
      <c r="V20" s="78">
        <f>VLOOKUP($A20,'ADR Raw Data'!$B$6:$BE$49,'ADR Raw Data'!AR$1,FALSE)</f>
        <v>105.81981021925201</v>
      </c>
      <c r="X20" s="75">
        <f>VLOOKUP($A20,'RevPAR Raw Data'!$B$6:$BE$49,'RevPAR Raw Data'!AG$1,FALSE)</f>
        <v>40.052006767736302</v>
      </c>
      <c r="Y20" s="76">
        <f>VLOOKUP($A20,'RevPAR Raw Data'!$B$6:$BE$49,'RevPAR Raw Data'!AH$1,FALSE)</f>
        <v>48.766111412034597</v>
      </c>
      <c r="Z20" s="76">
        <f>VLOOKUP($A20,'RevPAR Raw Data'!$B$6:$BE$49,'RevPAR Raw Data'!AI$1,FALSE)</f>
        <v>48.117325587764498</v>
      </c>
      <c r="AA20" s="76">
        <f>VLOOKUP($A20,'RevPAR Raw Data'!$B$6:$BE$49,'RevPAR Raw Data'!AJ$1,FALSE)</f>
        <v>49.048262137044901</v>
      </c>
      <c r="AB20" s="76">
        <f>VLOOKUP($A20,'RevPAR Raw Data'!$B$6:$BE$49,'RevPAR Raw Data'!AK$1,FALSE)</f>
        <v>46.1263913810944</v>
      </c>
      <c r="AC20" s="77">
        <f>VLOOKUP($A20,'RevPAR Raw Data'!$B$6:$BE$49,'RevPAR Raw Data'!AL$1,FALSE)</f>
        <v>46.422032687869397</v>
      </c>
      <c r="AD20" s="76">
        <f>VLOOKUP($A20,'RevPAR Raw Data'!$B$6:$BE$49,'RevPAR Raw Data'!AN$1,FALSE)</f>
        <v>56.533577028425299</v>
      </c>
      <c r="AE20" s="76">
        <f>VLOOKUP($A20,'RevPAR Raw Data'!$B$6:$BE$49,'RevPAR Raw Data'!AO$1,FALSE)</f>
        <v>54.019974983261299</v>
      </c>
      <c r="AF20" s="77">
        <f>VLOOKUP($A20,'RevPAR Raw Data'!$B$6:$BE$49,'RevPAR Raw Data'!AP$1,FALSE)</f>
        <v>55.276776005843303</v>
      </c>
      <c r="AG20" s="78">
        <f>VLOOKUP($A20,'RevPAR Raw Data'!$B$6:$BE$49,'RevPAR Raw Data'!AR$1,FALSE)</f>
        <v>48.951787771235303</v>
      </c>
    </row>
    <row r="21" spans="1:33" x14ac:dyDescent="0.2">
      <c r="A21" s="55" t="s">
        <v>14</v>
      </c>
      <c r="B21" s="43">
        <f>(VLOOKUP($A20,'Occupancy Raw Data'!$B$8:$BE$51,'Occupancy Raw Data'!AT$3,FALSE))/100</f>
        <v>1.4587014088207E-2</v>
      </c>
      <c r="C21" s="44">
        <f>(VLOOKUP($A20,'Occupancy Raw Data'!$B$8:$BE$51,'Occupancy Raw Data'!AU$3,FALSE))/100</f>
        <v>0.12240792320728999</v>
      </c>
      <c r="D21" s="44">
        <f>(VLOOKUP($A20,'Occupancy Raw Data'!$B$8:$BE$51,'Occupancy Raw Data'!AV$3,FALSE))/100</f>
        <v>6.8051673145605396E-2</v>
      </c>
      <c r="E21" s="44">
        <f>(VLOOKUP($A20,'Occupancy Raw Data'!$B$8:$BE$51,'Occupancy Raw Data'!AW$3,FALSE))/100</f>
        <v>0.101785018950332</v>
      </c>
      <c r="F21" s="44">
        <f>(VLOOKUP($A20,'Occupancy Raw Data'!$B$8:$BE$51,'Occupancy Raw Data'!AX$3,FALSE))/100</f>
        <v>-1.8762099917564199E-2</v>
      </c>
      <c r="G21" s="44">
        <f>(VLOOKUP($A20,'Occupancy Raw Data'!$B$8:$BE$51,'Occupancy Raw Data'!AY$3,FALSE))/100</f>
        <v>5.69276282109741E-2</v>
      </c>
      <c r="H21" s="45">
        <f>(VLOOKUP($A20,'Occupancy Raw Data'!$B$8:$BE$51,'Occupancy Raw Data'!BA$3,FALSE))/100</f>
        <v>6.0406336012485101E-2</v>
      </c>
      <c r="I21" s="45">
        <f>(VLOOKUP($A20,'Occupancy Raw Data'!$B$8:$BE$51,'Occupancy Raw Data'!BB$3,FALSE))/100</f>
        <v>6.6095857310259895E-2</v>
      </c>
      <c r="J21" s="44">
        <f>(VLOOKUP($A20,'Occupancy Raw Data'!$B$8:$BE$51,'Occupancy Raw Data'!BC$3,FALSE))/100</f>
        <v>6.3218215808914305E-2</v>
      </c>
      <c r="K21" s="46">
        <f>(VLOOKUP($A20,'Occupancy Raw Data'!$B$8:$BE$51,'Occupancy Raw Data'!BE$3,FALSE))/100</f>
        <v>5.8870789338473103E-2</v>
      </c>
      <c r="M21" s="43">
        <f>(VLOOKUP($A20,'ADR Raw Data'!$B$6:$BE$49,'ADR Raw Data'!AT$1,FALSE))/100</f>
        <v>2.4156905085094504E-2</v>
      </c>
      <c r="N21" s="44">
        <f>(VLOOKUP($A20,'ADR Raw Data'!$B$6:$BE$49,'ADR Raw Data'!AU$1,FALSE))/100</f>
        <v>1.5321836013253501E-2</v>
      </c>
      <c r="O21" s="44">
        <f>(VLOOKUP($A20,'ADR Raw Data'!$B$6:$BE$49,'ADR Raw Data'!AV$1,FALSE))/100</f>
        <v>1.5068996850548799E-2</v>
      </c>
      <c r="P21" s="44">
        <f>(VLOOKUP($A20,'ADR Raw Data'!$B$6:$BE$49,'ADR Raw Data'!AW$1,FALSE))/100</f>
        <v>4.9212970890449695E-2</v>
      </c>
      <c r="Q21" s="44">
        <f>(VLOOKUP($A20,'ADR Raw Data'!$B$6:$BE$49,'ADR Raw Data'!AX$1,FALSE))/100</f>
        <v>2.5593403064939898E-2</v>
      </c>
      <c r="R21" s="44">
        <f>(VLOOKUP($A20,'ADR Raw Data'!$B$6:$BE$49,'ADR Raw Data'!AY$1,FALSE))/100</f>
        <v>2.6275689231012901E-2</v>
      </c>
      <c r="S21" s="45">
        <f>(VLOOKUP($A20,'ADR Raw Data'!$B$6:$BE$49,'ADR Raw Data'!BA$1,FALSE))/100</f>
        <v>4.7104058380513403E-2</v>
      </c>
      <c r="T21" s="45">
        <f>(VLOOKUP($A20,'ADR Raw Data'!$B$6:$BE$49,'ADR Raw Data'!BB$1,FALSE))/100</f>
        <v>2.4650389969619799E-2</v>
      </c>
      <c r="U21" s="44">
        <f>(VLOOKUP($A20,'ADR Raw Data'!$B$6:$BE$49,'ADR Raw Data'!BC$1,FALSE))/100</f>
        <v>3.6002473614657096E-2</v>
      </c>
      <c r="V21" s="46">
        <f>(VLOOKUP($A20,'ADR Raw Data'!$B$6:$BE$49,'ADR Raw Data'!BE$1,FALSE))/100</f>
        <v>2.9441278973588298E-2</v>
      </c>
      <c r="X21" s="43">
        <f>(VLOOKUP($A20,'RevPAR Raw Data'!$B$6:$BE$49,'RevPAR Raw Data'!AT$1,FALSE))/100</f>
        <v>3.9096296288105299E-2</v>
      </c>
      <c r="Y21" s="44">
        <f>(VLOOKUP($A20,'RevPAR Raw Data'!$B$6:$BE$49,'RevPAR Raw Data'!AU$1,FALSE))/100</f>
        <v>0.13960527334664899</v>
      </c>
      <c r="Z21" s="44">
        <f>(VLOOKUP($A20,'RevPAR Raw Data'!$B$6:$BE$49,'RevPAR Raw Data'!AV$1,FALSE))/100</f>
        <v>8.4146140444459991E-2</v>
      </c>
      <c r="AA21" s="44">
        <f>(VLOOKUP($A20,'RevPAR Raw Data'!$B$6:$BE$49,'RevPAR Raw Data'!AW$1,FALSE))/100</f>
        <v>0.15600713301546801</v>
      </c>
      <c r="AB21" s="44">
        <f>(VLOOKUP($A20,'RevPAR Raw Data'!$B$6:$BE$49,'RevPAR Raw Data'!AX$1,FALSE))/100</f>
        <v>6.3511171618408106E-3</v>
      </c>
      <c r="AC21" s="44">
        <f>(VLOOKUP($A20,'RevPAR Raw Data'!$B$6:$BE$49,'RevPAR Raw Data'!AY$1,FALSE))/100</f>
        <v>8.4699130109517295E-2</v>
      </c>
      <c r="AD21" s="45">
        <f>(VLOOKUP($A20,'RevPAR Raw Data'!$B$6:$BE$49,'RevPAR Raw Data'!BA$1,FALSE))/100</f>
        <v>0.11035577797108299</v>
      </c>
      <c r="AE21" s="45">
        <f>(VLOOKUP($A20,'RevPAR Raw Data'!$B$6:$BE$49,'RevPAR Raw Data'!BB$1,FALSE))/100</f>
        <v>9.2375535937953904E-2</v>
      </c>
      <c r="AF21" s="44">
        <f>(VLOOKUP($A20,'RevPAR Raw Data'!$B$6:$BE$49,'RevPAR Raw Data'!BC$1,FALSE))/100</f>
        <v>0.10149670157019701</v>
      </c>
      <c r="AG21" s="46">
        <f>(VLOOKUP($A20,'RevPAR Raw Data'!$B$6:$BE$49,'RevPAR Raw Data'!BE$1,FALSE))/100</f>
        <v>9.0045299644370705E-2</v>
      </c>
    </row>
    <row r="22" spans="1:33" x14ac:dyDescent="0.2">
      <c r="A22" s="93"/>
      <c r="B22" s="71"/>
      <c r="C22" s="72"/>
      <c r="D22" s="72"/>
      <c r="E22" s="72"/>
      <c r="F22" s="72"/>
      <c r="G22" s="73"/>
      <c r="H22" s="53"/>
      <c r="I22" s="53"/>
      <c r="J22" s="73"/>
      <c r="K22" s="74"/>
      <c r="M22" s="75"/>
      <c r="N22" s="76"/>
      <c r="O22" s="76"/>
      <c r="P22" s="76"/>
      <c r="Q22" s="76"/>
      <c r="R22" s="77"/>
      <c r="S22" s="76"/>
      <c r="T22" s="76"/>
      <c r="U22" s="77"/>
      <c r="V22" s="78"/>
      <c r="X22" s="75"/>
      <c r="Y22" s="76"/>
      <c r="Z22" s="76"/>
      <c r="AA22" s="76"/>
      <c r="AB22" s="76"/>
      <c r="AC22" s="77"/>
      <c r="AD22" s="76"/>
      <c r="AE22" s="76"/>
      <c r="AF22" s="77"/>
      <c r="AG22" s="78"/>
    </row>
    <row r="23" spans="1:33" x14ac:dyDescent="0.2">
      <c r="A23" s="70" t="s">
        <v>21</v>
      </c>
      <c r="B23" s="47">
        <f>(VLOOKUP($A23,'Occupancy Raw Data'!$B$8:$BE$51,'Occupancy Raw Data'!AG$3,FALSE))/100</f>
        <v>0.40258765770883997</v>
      </c>
      <c r="C23" s="53">
        <f>(VLOOKUP($A23,'Occupancy Raw Data'!$B$8:$BE$51,'Occupancy Raw Data'!AH$3,FALSE))/100</f>
        <v>0.45500541328559602</v>
      </c>
      <c r="D23" s="53">
        <f>(VLOOKUP($A23,'Occupancy Raw Data'!$B$8:$BE$51,'Occupancy Raw Data'!AI$3,FALSE))/100</f>
        <v>0.43907641844161605</v>
      </c>
      <c r="E23" s="53">
        <f>(VLOOKUP($A23,'Occupancy Raw Data'!$B$8:$BE$51,'Occupancy Raw Data'!AJ$3,FALSE))/100</f>
        <v>0.438883469648082</v>
      </c>
      <c r="F23" s="53">
        <f>(VLOOKUP($A23,'Occupancy Raw Data'!$B$8:$BE$51,'Occupancy Raw Data'!AK$3,FALSE))/100</f>
        <v>0.430111795377979</v>
      </c>
      <c r="G23" s="54">
        <f>(VLOOKUP($A23,'Occupancy Raw Data'!$B$8:$BE$51,'Occupancy Raw Data'!AL$3,FALSE))/100</f>
        <v>0.43313348857754197</v>
      </c>
      <c r="H23" s="53">
        <f>(VLOOKUP($A23,'Occupancy Raw Data'!$B$8:$BE$51,'Occupancy Raw Data'!AN$3,FALSE))/100</f>
        <v>0.47576336287363397</v>
      </c>
      <c r="I23" s="53">
        <f>(VLOOKUP($A23,'Occupancy Raw Data'!$B$8:$BE$51,'Occupancy Raw Data'!AO$3,FALSE))/100</f>
        <v>0.47170782996802701</v>
      </c>
      <c r="J23" s="54">
        <f>(VLOOKUP($A23,'Occupancy Raw Data'!$B$8:$BE$51,'Occupancy Raw Data'!AP$3,FALSE))/100</f>
        <v>0.47373559642083102</v>
      </c>
      <c r="K23" s="48">
        <f>(VLOOKUP($A23,'Occupancy Raw Data'!$B$8:$BE$51,'Occupancy Raw Data'!AR$3,FALSE))/100</f>
        <v>0.444728190767401</v>
      </c>
      <c r="M23" s="75">
        <f>VLOOKUP($A23,'ADR Raw Data'!$B$6:$BE$49,'ADR Raw Data'!AG$1,FALSE)</f>
        <v>75.795632238996703</v>
      </c>
      <c r="N23" s="76">
        <f>VLOOKUP($A23,'ADR Raw Data'!$B$6:$BE$49,'ADR Raw Data'!AH$1,FALSE)</f>
        <v>77.393374796805404</v>
      </c>
      <c r="O23" s="76">
        <f>VLOOKUP($A23,'ADR Raw Data'!$B$6:$BE$49,'ADR Raw Data'!AI$1,FALSE)</f>
        <v>77.873132003613094</v>
      </c>
      <c r="P23" s="76">
        <f>VLOOKUP($A23,'ADR Raw Data'!$B$6:$BE$49,'ADR Raw Data'!AJ$1,FALSE)</f>
        <v>77.998660576899496</v>
      </c>
      <c r="Q23" s="76">
        <f>VLOOKUP($A23,'ADR Raw Data'!$B$6:$BE$49,'ADR Raw Data'!AK$1,FALSE)</f>
        <v>77.245554890368894</v>
      </c>
      <c r="R23" s="77">
        <f>VLOOKUP($A23,'ADR Raw Data'!$B$6:$BE$49,'ADR Raw Data'!AL$1,FALSE)</f>
        <v>77.286943419951697</v>
      </c>
      <c r="S23" s="76">
        <f>VLOOKUP($A23,'ADR Raw Data'!$B$6:$BE$49,'ADR Raw Data'!AN$1,FALSE)</f>
        <v>80.323934015875807</v>
      </c>
      <c r="T23" s="76">
        <f>VLOOKUP($A23,'ADR Raw Data'!$B$6:$BE$49,'ADR Raw Data'!AO$1,FALSE)</f>
        <v>79.989119546922595</v>
      </c>
      <c r="U23" s="77">
        <f>VLOOKUP($A23,'ADR Raw Data'!$B$6:$BE$49,'ADR Raw Data'!AP$1,FALSE)</f>
        <v>80.1572433472992</v>
      </c>
      <c r="V23" s="78">
        <f>VLOOKUP($A23,'ADR Raw Data'!$B$6:$BE$49,'ADR Raw Data'!AR$1,FALSE)</f>
        <v>78.160074920687407</v>
      </c>
      <c r="X23" s="75">
        <f>VLOOKUP($A23,'RevPAR Raw Data'!$B$6:$BE$49,'RevPAR Raw Data'!AG$1,FALSE)</f>
        <v>30.514386047658299</v>
      </c>
      <c r="Y23" s="76">
        <f>VLOOKUP($A23,'RevPAR Raw Data'!$B$6:$BE$49,'RevPAR Raw Data'!AH$1,FALSE)</f>
        <v>35.214404484987497</v>
      </c>
      <c r="Z23" s="76">
        <f>VLOOKUP($A23,'RevPAR Raw Data'!$B$6:$BE$49,'RevPAR Raw Data'!AI$1,FALSE)</f>
        <v>34.192255892977698</v>
      </c>
      <c r="AA23" s="76">
        <f>VLOOKUP($A23,'RevPAR Raw Data'!$B$6:$BE$49,'RevPAR Raw Data'!AJ$1,FALSE)</f>
        <v>34.232322781892798</v>
      </c>
      <c r="AB23" s="76">
        <f>VLOOKUP($A23,'RevPAR Raw Data'!$B$6:$BE$49,'RevPAR Raw Data'!AK$1,FALSE)</f>
        <v>33.224224298864797</v>
      </c>
      <c r="AC23" s="77">
        <f>VLOOKUP($A23,'RevPAR Raw Data'!$B$6:$BE$49,'RevPAR Raw Data'!AL$1,FALSE)</f>
        <v>33.475563424978802</v>
      </c>
      <c r="AD23" s="76">
        <f>VLOOKUP($A23,'RevPAR Raw Data'!$B$6:$BE$49,'RevPAR Raw Data'!AN$1,FALSE)</f>
        <v>38.215184966632997</v>
      </c>
      <c r="AE23" s="76">
        <f>VLOOKUP($A23,'RevPAR Raw Data'!$B$6:$BE$49,'RevPAR Raw Data'!AO$1,FALSE)</f>
        <v>37.731494002532003</v>
      </c>
      <c r="AF23" s="77">
        <f>VLOOKUP($A23,'RevPAR Raw Data'!$B$6:$BE$49,'RevPAR Raw Data'!AP$1,FALSE)</f>
        <v>37.973339484582503</v>
      </c>
      <c r="AG23" s="78">
        <f>VLOOKUP($A23,'RevPAR Raw Data'!$B$6:$BE$49,'RevPAR Raw Data'!AR$1,FALSE)</f>
        <v>34.759988709721803</v>
      </c>
    </row>
    <row r="24" spans="1:33" x14ac:dyDescent="0.2">
      <c r="A24" s="55" t="s">
        <v>14</v>
      </c>
      <c r="B24" s="43">
        <f>(VLOOKUP($A23,'Occupancy Raw Data'!$B$8:$BE$51,'Occupancy Raw Data'!AT$3,FALSE))/100</f>
        <v>-3.1642685133543902E-2</v>
      </c>
      <c r="C24" s="44">
        <f>(VLOOKUP($A23,'Occupancy Raw Data'!$B$8:$BE$51,'Occupancy Raw Data'!AU$3,FALSE))/100</f>
        <v>6.3071427476249692E-2</v>
      </c>
      <c r="D24" s="44">
        <f>(VLOOKUP($A23,'Occupancy Raw Data'!$B$8:$BE$51,'Occupancy Raw Data'!AV$3,FALSE))/100</f>
        <v>2.3079495091685297E-2</v>
      </c>
      <c r="E24" s="44">
        <f>(VLOOKUP($A23,'Occupancy Raw Data'!$B$8:$BE$51,'Occupancy Raw Data'!AW$3,FALSE))/100</f>
        <v>1.8089163018422501E-2</v>
      </c>
      <c r="F24" s="44">
        <f>(VLOOKUP($A23,'Occupancy Raw Data'!$B$8:$BE$51,'Occupancy Raw Data'!AX$3,FALSE))/100</f>
        <v>-5.2774211530389997E-2</v>
      </c>
      <c r="G24" s="44">
        <f>(VLOOKUP($A23,'Occupancy Raw Data'!$B$8:$BE$51,'Occupancy Raw Data'!AY$3,FALSE))/100</f>
        <v>3.5278682589111399E-3</v>
      </c>
      <c r="H24" s="45">
        <f>(VLOOKUP($A23,'Occupancy Raw Data'!$B$8:$BE$51,'Occupancy Raw Data'!BA$3,FALSE))/100</f>
        <v>3.1655292125986903E-2</v>
      </c>
      <c r="I24" s="45">
        <f>(VLOOKUP($A23,'Occupancy Raw Data'!$B$8:$BE$51,'Occupancy Raw Data'!BB$3,FALSE))/100</f>
        <v>4.4858204015201304E-2</v>
      </c>
      <c r="J24" s="44">
        <f>(VLOOKUP($A23,'Occupancy Raw Data'!$B$8:$BE$51,'Occupancy Raw Data'!BC$3,FALSE))/100</f>
        <v>3.8186519815864205E-2</v>
      </c>
      <c r="K24" s="46">
        <f>(VLOOKUP($A23,'Occupancy Raw Data'!$B$8:$BE$51,'Occupancy Raw Data'!BE$3,FALSE))/100</f>
        <v>1.3826051927258101E-2</v>
      </c>
      <c r="M24" s="43">
        <f>(VLOOKUP($A23,'ADR Raw Data'!$B$6:$BE$49,'ADR Raw Data'!AT$1,FALSE))/100</f>
        <v>-3.90191715531944E-3</v>
      </c>
      <c r="N24" s="44">
        <f>(VLOOKUP($A23,'ADR Raw Data'!$B$6:$BE$49,'ADR Raw Data'!AU$1,FALSE))/100</f>
        <v>1.23722857781037E-3</v>
      </c>
      <c r="O24" s="44">
        <f>(VLOOKUP($A23,'ADR Raw Data'!$B$6:$BE$49,'ADR Raw Data'!AV$1,FALSE))/100</f>
        <v>-3.8896210504124401E-3</v>
      </c>
      <c r="P24" s="44">
        <f>(VLOOKUP($A23,'ADR Raw Data'!$B$6:$BE$49,'ADR Raw Data'!AW$1,FALSE))/100</f>
        <v>1.6412858289053402E-2</v>
      </c>
      <c r="Q24" s="44">
        <f>(VLOOKUP($A23,'ADR Raw Data'!$B$6:$BE$49,'ADR Raw Data'!AX$1,FALSE))/100</f>
        <v>-7.2767326877382803E-4</v>
      </c>
      <c r="R24" s="44">
        <f>(VLOOKUP($A23,'ADR Raw Data'!$B$6:$BE$49,'ADR Raw Data'!AY$1,FALSE))/100</f>
        <v>2.0357471579170601E-3</v>
      </c>
      <c r="S24" s="45">
        <f>(VLOOKUP($A23,'ADR Raw Data'!$B$6:$BE$49,'ADR Raw Data'!BA$1,FALSE))/100</f>
        <v>-3.1870273361553196E-3</v>
      </c>
      <c r="T24" s="45">
        <f>(VLOOKUP($A23,'ADR Raw Data'!$B$6:$BE$49,'ADR Raw Data'!BB$1,FALSE))/100</f>
        <v>-4.8208858026309101E-3</v>
      </c>
      <c r="U24" s="44">
        <f>(VLOOKUP($A23,'ADR Raw Data'!$B$6:$BE$49,'ADR Raw Data'!BC$1,FALSE))/100</f>
        <v>-4.0074550731043802E-3</v>
      </c>
      <c r="V24" s="46">
        <f>(VLOOKUP($A23,'ADR Raw Data'!$B$6:$BE$49,'ADR Raw Data'!BE$1,FALSE))/100</f>
        <v>4.5073365670024701E-4</v>
      </c>
      <c r="X24" s="43">
        <f>(VLOOKUP($A23,'RevPAR Raw Data'!$B$6:$BE$49,'RevPAR Raw Data'!AT$1,FALSE))/100</f>
        <v>-3.54211351529004E-2</v>
      </c>
      <c r="Y24" s="44">
        <f>(VLOOKUP($A23,'RevPAR Raw Data'!$B$6:$BE$49,'RevPAR Raw Data'!AU$1,FALSE))/100</f>
        <v>6.4386689826576998E-2</v>
      </c>
      <c r="Z24" s="44">
        <f>(VLOOKUP($A23,'RevPAR Raw Data'!$B$6:$BE$49,'RevPAR Raw Data'!AV$1,FALSE))/100</f>
        <v>1.9100103551331401E-2</v>
      </c>
      <c r="AA24" s="44">
        <f>(VLOOKUP($A23,'RevPAR Raw Data'!$B$6:$BE$49,'RevPAR Raw Data'!AW$1,FALSE))/100</f>
        <v>3.4798916176664897E-2</v>
      </c>
      <c r="AB24" s="44">
        <f>(VLOOKUP($A23,'RevPAR Raw Data'!$B$6:$BE$49,'RevPAR Raw Data'!AX$1,FALSE))/100</f>
        <v>-5.3463482416152598E-2</v>
      </c>
      <c r="AC24" s="44">
        <f>(VLOOKUP($A23,'RevPAR Raw Data'!$B$6:$BE$49,'RevPAR Raw Data'!AY$1,FALSE))/100</f>
        <v>5.5707972646097904E-3</v>
      </c>
      <c r="AD24" s="45">
        <f>(VLOOKUP($A23,'RevPAR Raw Data'!$B$6:$BE$49,'RevPAR Raw Data'!BA$1,FALSE))/100</f>
        <v>2.8367378508491997E-2</v>
      </c>
      <c r="AE24" s="45">
        <f>(VLOOKUP($A23,'RevPAR Raw Data'!$B$6:$BE$49,'RevPAR Raw Data'!BB$1,FALSE))/100</f>
        <v>3.9821061933702002E-2</v>
      </c>
      <c r="AF24" s="44">
        <f>(VLOOKUP($A23,'RevPAR Raw Data'!$B$6:$BE$49,'RevPAR Raw Data'!BC$1,FALSE))/100</f>
        <v>3.4026033980199599E-2</v>
      </c>
      <c r="AG24" s="46">
        <f>(VLOOKUP($A23,'RevPAR Raw Data'!$B$6:$BE$49,'RevPAR Raw Data'!BE$1,FALSE))/100</f>
        <v>1.4283017450901301E-2</v>
      </c>
    </row>
    <row r="25" spans="1:33" x14ac:dyDescent="0.2">
      <c r="A25" s="93"/>
      <c r="B25" s="71"/>
      <c r="C25" s="72"/>
      <c r="D25" s="72"/>
      <c r="E25" s="72"/>
      <c r="F25" s="72"/>
      <c r="G25" s="73"/>
      <c r="H25" s="53"/>
      <c r="I25" s="53"/>
      <c r="J25" s="73"/>
      <c r="K25" s="74"/>
      <c r="M25" s="75"/>
      <c r="N25" s="76"/>
      <c r="O25" s="76"/>
      <c r="P25" s="76"/>
      <c r="Q25" s="76"/>
      <c r="R25" s="77"/>
      <c r="S25" s="76"/>
      <c r="T25" s="76"/>
      <c r="U25" s="77"/>
      <c r="V25" s="78"/>
      <c r="X25" s="75"/>
      <c r="Y25" s="76"/>
      <c r="Z25" s="76"/>
      <c r="AA25" s="76"/>
      <c r="AB25" s="76"/>
      <c r="AC25" s="77"/>
      <c r="AD25" s="76"/>
      <c r="AE25" s="76"/>
      <c r="AF25" s="77"/>
      <c r="AG25" s="78"/>
    </row>
    <row r="26" spans="1:33" x14ac:dyDescent="0.2">
      <c r="A26" s="70" t="s">
        <v>22</v>
      </c>
      <c r="B26" s="47">
        <f>(VLOOKUP($A26,'Occupancy Raw Data'!$B$8:$BE$51,'Occupancy Raw Data'!AG$3,FALSE))/100</f>
        <v>0.41748181590168004</v>
      </c>
      <c r="C26" s="53">
        <f>(VLOOKUP($A26,'Occupancy Raw Data'!$B$8:$BE$51,'Occupancy Raw Data'!AH$3,FALSE))/100</f>
        <v>0.44206822272713803</v>
      </c>
      <c r="D26" s="53">
        <f>(VLOOKUP($A26,'Occupancy Raw Data'!$B$8:$BE$51,'Occupancy Raw Data'!AI$3,FALSE))/100</f>
        <v>0.43312726843518495</v>
      </c>
      <c r="E26" s="53">
        <f>(VLOOKUP($A26,'Occupancy Raw Data'!$B$8:$BE$51,'Occupancy Raw Data'!AJ$3,FALSE))/100</f>
        <v>0.43961167340434898</v>
      </c>
      <c r="F26" s="53">
        <f>(VLOOKUP($A26,'Occupancy Raw Data'!$B$8:$BE$51,'Occupancy Raw Data'!AK$3,FALSE))/100</f>
        <v>0.43327480893505199</v>
      </c>
      <c r="G26" s="54">
        <f>(VLOOKUP($A26,'Occupancy Raw Data'!$B$8:$BE$51,'Occupancy Raw Data'!AL$3,FALSE))/100</f>
        <v>0.43311271175687699</v>
      </c>
      <c r="H26" s="53">
        <f>(VLOOKUP($A26,'Occupancy Raw Data'!$B$8:$BE$51,'Occupancy Raw Data'!AN$3,FALSE))/100</f>
        <v>0.45063294874443005</v>
      </c>
      <c r="I26" s="53">
        <f>(VLOOKUP($A26,'Occupancy Raw Data'!$B$8:$BE$51,'Occupancy Raw Data'!AO$3,FALSE))/100</f>
        <v>0.45289031839239796</v>
      </c>
      <c r="J26" s="54">
        <f>(VLOOKUP($A26,'Occupancy Raw Data'!$B$8:$BE$51,'Occupancy Raw Data'!AP$3,FALSE))/100</f>
        <v>0.45176163356841398</v>
      </c>
      <c r="K26" s="48">
        <f>(VLOOKUP($A26,'Occupancy Raw Data'!$B$8:$BE$51,'Occupancy Raw Data'!AR$3,FALSE))/100</f>
        <v>0.43844096390113102</v>
      </c>
      <c r="M26" s="75">
        <f>VLOOKUP($A26,'ADR Raw Data'!$B$6:$BE$49,'ADR Raw Data'!AG$1,FALSE)</f>
        <v>59.722453071934602</v>
      </c>
      <c r="N26" s="76">
        <f>VLOOKUP($A26,'ADR Raw Data'!$B$6:$BE$49,'ADR Raw Data'!AH$1,FALSE)</f>
        <v>60.110064196912802</v>
      </c>
      <c r="O26" s="76">
        <f>VLOOKUP($A26,'ADR Raw Data'!$B$6:$BE$49,'ADR Raw Data'!AI$1,FALSE)</f>
        <v>60.116240852962697</v>
      </c>
      <c r="P26" s="76">
        <f>VLOOKUP($A26,'ADR Raw Data'!$B$6:$BE$49,'ADR Raw Data'!AJ$1,FALSE)</f>
        <v>60.370494210632202</v>
      </c>
      <c r="Q26" s="76">
        <f>VLOOKUP($A26,'ADR Raw Data'!$B$6:$BE$49,'ADR Raw Data'!AK$1,FALSE)</f>
        <v>60.5537448810719</v>
      </c>
      <c r="R26" s="77">
        <f>VLOOKUP($A26,'ADR Raw Data'!$B$6:$BE$49,'ADR Raw Data'!AL$1,FALSE)</f>
        <v>60.178210705964098</v>
      </c>
      <c r="S26" s="76">
        <f>VLOOKUP($A26,'ADR Raw Data'!$B$6:$BE$49,'ADR Raw Data'!AN$1,FALSE)</f>
        <v>62.394016311429702</v>
      </c>
      <c r="T26" s="76">
        <f>VLOOKUP($A26,'ADR Raw Data'!$B$6:$BE$49,'ADR Raw Data'!AO$1,FALSE)</f>
        <v>62.625464078381498</v>
      </c>
      <c r="U26" s="77">
        <f>VLOOKUP($A26,'ADR Raw Data'!$B$6:$BE$49,'ADR Raw Data'!AP$1,FALSE)</f>
        <v>62.5100293203677</v>
      </c>
      <c r="V26" s="78">
        <f>VLOOKUP($A26,'ADR Raw Data'!$B$6:$BE$49,'ADR Raw Data'!AR$1,FALSE)</f>
        <v>60.864684600537402</v>
      </c>
      <c r="X26" s="75">
        <f>VLOOKUP($A26,'RevPAR Raw Data'!$B$6:$BE$49,'RevPAR Raw Data'!AG$1,FALSE)</f>
        <v>24.933038158574099</v>
      </c>
      <c r="Y26" s="76">
        <f>VLOOKUP($A26,'RevPAR Raw Data'!$B$6:$BE$49,'RevPAR Raw Data'!AH$1,FALSE)</f>
        <v>26.572749247543399</v>
      </c>
      <c r="Z26" s="76">
        <f>VLOOKUP($A26,'RevPAR Raw Data'!$B$6:$BE$49,'RevPAR Raw Data'!AI$1,FALSE)</f>
        <v>26.037983189235401</v>
      </c>
      <c r="AA26" s="76">
        <f>VLOOKUP($A26,'RevPAR Raw Data'!$B$6:$BE$49,'RevPAR Raw Data'!AJ$1,FALSE)</f>
        <v>26.539573984183601</v>
      </c>
      <c r="AB26" s="76">
        <f>VLOOKUP($A26,'RevPAR Raw Data'!$B$6:$BE$49,'RevPAR Raw Data'!AK$1,FALSE)</f>
        <v>26.236412243648299</v>
      </c>
      <c r="AC26" s="77">
        <f>VLOOKUP($A26,'RevPAR Raw Data'!$B$6:$BE$49,'RevPAR Raw Data'!AL$1,FALSE)</f>
        <v>26.063948027536799</v>
      </c>
      <c r="AD26" s="76">
        <f>VLOOKUP($A26,'RevPAR Raw Data'!$B$6:$BE$49,'RevPAR Raw Data'!AN$1,FALSE)</f>
        <v>28.116799554427601</v>
      </c>
      <c r="AE26" s="76">
        <f>VLOOKUP($A26,'RevPAR Raw Data'!$B$6:$BE$49,'RevPAR Raw Data'!AO$1,FALSE)</f>
        <v>28.362466365929901</v>
      </c>
      <c r="AF26" s="77">
        <f>VLOOKUP($A26,'RevPAR Raw Data'!$B$6:$BE$49,'RevPAR Raw Data'!AP$1,FALSE)</f>
        <v>28.239632960178799</v>
      </c>
      <c r="AG26" s="78">
        <f>VLOOKUP($A26,'RevPAR Raw Data'!$B$6:$BE$49,'RevPAR Raw Data'!AR$1,FALSE)</f>
        <v>26.685570983797898</v>
      </c>
    </row>
    <row r="27" spans="1:33" x14ac:dyDescent="0.2">
      <c r="A27" s="55" t="s">
        <v>14</v>
      </c>
      <c r="B27" s="43">
        <f>(VLOOKUP($A26,'Occupancy Raw Data'!$B$8:$BE$51,'Occupancy Raw Data'!AT$3,FALSE))/100</f>
        <v>6.3351037163864596E-3</v>
      </c>
      <c r="C27" s="44">
        <f>(VLOOKUP($A26,'Occupancy Raw Data'!$B$8:$BE$51,'Occupancy Raw Data'!AU$3,FALSE))/100</f>
        <v>5.4968827153412801E-2</v>
      </c>
      <c r="D27" s="44">
        <f>(VLOOKUP($A26,'Occupancy Raw Data'!$B$8:$BE$51,'Occupancy Raw Data'!AV$3,FALSE))/100</f>
        <v>1.46194317817943E-3</v>
      </c>
      <c r="E27" s="44">
        <f>(VLOOKUP($A26,'Occupancy Raw Data'!$B$8:$BE$51,'Occupancy Raw Data'!AW$3,FALSE))/100</f>
        <v>2.7400433981656903E-2</v>
      </c>
      <c r="F27" s="44">
        <f>(VLOOKUP($A26,'Occupancy Raw Data'!$B$8:$BE$51,'Occupancy Raw Data'!AX$3,FALSE))/100</f>
        <v>-2.34184924242158E-2</v>
      </c>
      <c r="G27" s="44">
        <f>(VLOOKUP($A26,'Occupancy Raw Data'!$B$8:$BE$51,'Occupancy Raw Data'!AY$3,FALSE))/100</f>
        <v>1.2931303320499901E-2</v>
      </c>
      <c r="H27" s="45">
        <f>(VLOOKUP($A26,'Occupancy Raw Data'!$B$8:$BE$51,'Occupancy Raw Data'!BA$3,FALSE))/100</f>
        <v>-1.85137707886723E-2</v>
      </c>
      <c r="I27" s="45">
        <f>(VLOOKUP($A26,'Occupancy Raw Data'!$B$8:$BE$51,'Occupancy Raw Data'!BB$3,FALSE))/100</f>
        <v>5.5403188921035098E-3</v>
      </c>
      <c r="J27" s="44">
        <f>(VLOOKUP($A26,'Occupancy Raw Data'!$B$8:$BE$51,'Occupancy Raw Data'!BC$3,FALSE))/100</f>
        <v>-6.6022752169726893E-3</v>
      </c>
      <c r="K27" s="46">
        <f>(VLOOKUP($A26,'Occupancy Raw Data'!$B$8:$BE$51,'Occupancy Raw Data'!BE$3,FALSE))/100</f>
        <v>7.1096863664530299E-3</v>
      </c>
      <c r="M27" s="43">
        <f>(VLOOKUP($A26,'ADR Raw Data'!$B$6:$BE$49,'ADR Raw Data'!AT$1,FALSE))/100</f>
        <v>-2.9933375259032801E-3</v>
      </c>
      <c r="N27" s="44">
        <f>(VLOOKUP($A26,'ADR Raw Data'!$B$6:$BE$49,'ADR Raw Data'!AU$1,FALSE))/100</f>
        <v>-9.4693369930394598E-4</v>
      </c>
      <c r="O27" s="44">
        <f>(VLOOKUP($A26,'ADR Raw Data'!$B$6:$BE$49,'ADR Raw Data'!AV$1,FALSE))/100</f>
        <v>-1.1135587980432999E-2</v>
      </c>
      <c r="P27" s="44">
        <f>(VLOOKUP($A26,'ADR Raw Data'!$B$6:$BE$49,'ADR Raw Data'!AW$1,FALSE))/100</f>
        <v>1.4914779285044699E-3</v>
      </c>
      <c r="Q27" s="44">
        <f>(VLOOKUP($A26,'ADR Raw Data'!$B$6:$BE$49,'ADR Raw Data'!AX$1,FALSE))/100</f>
        <v>1.10498714623291E-2</v>
      </c>
      <c r="R27" s="44">
        <f>(VLOOKUP($A26,'ADR Raw Data'!$B$6:$BE$49,'ADR Raw Data'!AY$1,FALSE))/100</f>
        <v>-4.9357469067659902E-4</v>
      </c>
      <c r="S27" s="45">
        <f>(VLOOKUP($A26,'ADR Raw Data'!$B$6:$BE$49,'ADR Raw Data'!BA$1,FALSE))/100</f>
        <v>-1.36402980651267E-2</v>
      </c>
      <c r="T27" s="45">
        <f>(VLOOKUP($A26,'ADR Raw Data'!$B$6:$BE$49,'ADR Raw Data'!BB$1,FALSE))/100</f>
        <v>-6.7320561918764003E-3</v>
      </c>
      <c r="U27" s="44">
        <f>(VLOOKUP($A26,'ADR Raw Data'!$B$6:$BE$49,'ADR Raw Data'!BC$1,FALSE))/100</f>
        <v>-1.0202838259595799E-2</v>
      </c>
      <c r="V27" s="46">
        <f>(VLOOKUP($A26,'ADR Raw Data'!$B$6:$BE$49,'ADR Raw Data'!BE$1,FALSE))/100</f>
        <v>-3.6379353501266396E-3</v>
      </c>
      <c r="X27" s="43">
        <f>(VLOOKUP($A26,'RevPAR Raw Data'!$B$6:$BE$49,'RevPAR Raw Data'!AT$1,FALSE))/100</f>
        <v>3.3228030867984201E-3</v>
      </c>
      <c r="Y27" s="44">
        <f>(VLOOKUP($A26,'RevPAR Raw Data'!$B$6:$BE$49,'RevPAR Raw Data'!AU$1,FALSE))/100</f>
        <v>5.3969841619266094E-2</v>
      </c>
      <c r="Z27" s="44">
        <f>(VLOOKUP($A26,'RevPAR Raw Data'!$B$6:$BE$49,'RevPAR Raw Data'!AV$1,FALSE))/100</f>
        <v>-9.6899243991366603E-3</v>
      </c>
      <c r="AA27" s="44">
        <f>(VLOOKUP($A26,'RevPAR Raw Data'!$B$6:$BE$49,'RevPAR Raw Data'!AW$1,FALSE))/100</f>
        <v>2.8932779052676501E-2</v>
      </c>
      <c r="AB27" s="44">
        <f>(VLOOKUP($A26,'RevPAR Raw Data'!$B$6:$BE$49,'RevPAR Raw Data'!AX$1,FALSE))/100</f>
        <v>-1.26273922930157E-2</v>
      </c>
      <c r="AC27" s="44">
        <f>(VLOOKUP($A26,'RevPAR Raw Data'!$B$6:$BE$49,'RevPAR Raw Data'!AY$1,FALSE))/100</f>
        <v>1.24313460657869E-2</v>
      </c>
      <c r="AD27" s="45">
        <f>(VLOOKUP($A26,'RevPAR Raw Data'!$B$6:$BE$49,'RevPAR Raw Data'!BA$1,FALSE))/100</f>
        <v>-3.1901535501932102E-2</v>
      </c>
      <c r="AE27" s="45">
        <f>(VLOOKUP($A26,'RevPAR Raw Data'!$B$6:$BE$49,'RevPAR Raw Data'!BB$1,FALSE))/100</f>
        <v>-1.22903503787544E-3</v>
      </c>
      <c r="AF27" s="44">
        <f>(VLOOKUP($A26,'RevPAR Raw Data'!$B$6:$BE$49,'RevPAR Raw Data'!BC$1,FALSE))/100</f>
        <v>-1.6737751530384398E-2</v>
      </c>
      <c r="AG27" s="46">
        <f>(VLOOKUP($A26,'RevPAR Raw Data'!$B$6:$BE$49,'RevPAR Raw Data'!BE$1,FALSE))/100</f>
        <v>3.4458864369655501E-3</v>
      </c>
    </row>
    <row r="28" spans="1:33" x14ac:dyDescent="0.2">
      <c r="A28" s="108" t="s">
        <v>23</v>
      </c>
      <c r="B28" s="84"/>
      <c r="C28" s="85"/>
      <c r="D28" s="85"/>
      <c r="E28" s="85"/>
      <c r="F28" s="85"/>
      <c r="G28" s="86"/>
      <c r="H28" s="85"/>
      <c r="I28" s="85"/>
      <c r="J28" s="86"/>
      <c r="K28" s="87"/>
      <c r="M28" s="84"/>
      <c r="N28" s="85"/>
      <c r="O28" s="85"/>
      <c r="P28" s="85"/>
      <c r="Q28" s="85"/>
      <c r="R28" s="86"/>
      <c r="S28" s="85"/>
      <c r="T28" s="85"/>
      <c r="U28" s="86"/>
      <c r="V28" s="87"/>
      <c r="X28" s="84"/>
      <c r="Y28" s="85"/>
      <c r="Z28" s="85"/>
      <c r="AA28" s="85"/>
      <c r="AB28" s="85"/>
      <c r="AC28" s="86"/>
      <c r="AD28" s="85"/>
      <c r="AE28" s="85"/>
      <c r="AF28" s="86"/>
      <c r="AG28" s="87"/>
    </row>
    <row r="29" spans="1:33" x14ac:dyDescent="0.2">
      <c r="A29" s="70" t="s">
        <v>24</v>
      </c>
      <c r="B29" s="71">
        <f>(VLOOKUP($A29,'Occupancy Raw Data'!$B$8:$BE$45,'Occupancy Raw Data'!AG$3,FALSE))/100</f>
        <v>0.38113798684425398</v>
      </c>
      <c r="C29" s="72">
        <f>(VLOOKUP($A29,'Occupancy Raw Data'!$B$8:$BE$45,'Occupancy Raw Data'!AH$3,FALSE))/100</f>
        <v>0.45607079751139601</v>
      </c>
      <c r="D29" s="72">
        <f>(VLOOKUP($A29,'Occupancy Raw Data'!$B$8:$BE$45,'Occupancy Raw Data'!AI$3,FALSE))/100</f>
        <v>0.45105943843081298</v>
      </c>
      <c r="E29" s="72">
        <f>(VLOOKUP($A29,'Occupancy Raw Data'!$B$8:$BE$45,'Occupancy Raw Data'!AJ$3,FALSE))/100</f>
        <v>0.46085258656530198</v>
      </c>
      <c r="F29" s="72">
        <f>(VLOOKUP($A29,'Occupancy Raw Data'!$B$8:$BE$45,'Occupancy Raw Data'!AK$3,FALSE))/100</f>
        <v>0.42616707251885699</v>
      </c>
      <c r="G29" s="73">
        <f>(VLOOKUP($A29,'Occupancy Raw Data'!$B$8:$BE$45,'Occupancy Raw Data'!AL$3,FALSE))/100</f>
        <v>0.43505762657504199</v>
      </c>
      <c r="H29" s="53">
        <f>(VLOOKUP($A29,'Occupancy Raw Data'!$B$8:$BE$45,'Occupancy Raw Data'!AN$3,FALSE))/100</f>
        <v>0.465908415988596</v>
      </c>
      <c r="I29" s="53">
        <f>(VLOOKUP($A29,'Occupancy Raw Data'!$B$8:$BE$45,'Occupancy Raw Data'!AO$3,FALSE))/100</f>
        <v>0.46880382490942502</v>
      </c>
      <c r="J29" s="73">
        <f>(VLOOKUP($A29,'Occupancy Raw Data'!$B$8:$BE$45,'Occupancy Raw Data'!AP$3,FALSE))/100</f>
        <v>0.46735612044901104</v>
      </c>
      <c r="K29" s="74">
        <f>(VLOOKUP($A29,'Occupancy Raw Data'!$B$8:$BE$45,'Occupancy Raw Data'!AR$3,FALSE))/100</f>
        <v>0.444285826405873</v>
      </c>
      <c r="M29" s="75">
        <f>VLOOKUP($A29,'ADR Raw Data'!$B$6:$BE$43,'ADR Raw Data'!AG$1,FALSE)</f>
        <v>99.874340534117593</v>
      </c>
      <c r="N29" s="76">
        <f>VLOOKUP($A29,'ADR Raw Data'!$B$6:$BE$43,'ADR Raw Data'!AH$1,FALSE)</f>
        <v>103.61979733029401</v>
      </c>
      <c r="O29" s="76">
        <f>VLOOKUP($A29,'ADR Raw Data'!$B$6:$BE$43,'ADR Raw Data'!AI$1,FALSE)</f>
        <v>105.188091350506</v>
      </c>
      <c r="P29" s="76">
        <f>VLOOKUP($A29,'ADR Raw Data'!$B$6:$BE$43,'ADR Raw Data'!AJ$1,FALSE)</f>
        <v>109.23565622231099</v>
      </c>
      <c r="Q29" s="76">
        <f>VLOOKUP($A29,'ADR Raw Data'!$B$6:$BE$43,'ADR Raw Data'!AK$1,FALSE)</f>
        <v>102.61900545267601</v>
      </c>
      <c r="R29" s="77">
        <f>VLOOKUP($A29,'ADR Raw Data'!$B$6:$BE$43,'ADR Raw Data'!AL$1,FALSE)</f>
        <v>104.282449795221</v>
      </c>
      <c r="S29" s="76">
        <f>VLOOKUP($A29,'ADR Raw Data'!$B$6:$BE$43,'ADR Raw Data'!AN$1,FALSE)</f>
        <v>109.015141500414</v>
      </c>
      <c r="T29" s="76">
        <f>VLOOKUP($A29,'ADR Raw Data'!$B$6:$BE$43,'ADR Raw Data'!AO$1,FALSE)</f>
        <v>110.399708136699</v>
      </c>
      <c r="U29" s="77">
        <f>VLOOKUP($A29,'ADR Raw Data'!$B$6:$BE$43,'ADR Raw Data'!AP$1,FALSE)</f>
        <v>109.70956926816</v>
      </c>
      <c r="V29" s="78">
        <f>VLOOKUP($A29,'ADR Raw Data'!$B$6:$BE$43,'ADR Raw Data'!AR$1,FALSE)</f>
        <v>105.91358355892299</v>
      </c>
      <c r="X29" s="75">
        <f>VLOOKUP($A29,'RevPAR Raw Data'!$B$6:$BE$43,'RevPAR Raw Data'!AG$1,FALSE)</f>
        <v>38.0659050885711</v>
      </c>
      <c r="Y29" s="76">
        <f>VLOOKUP($A29,'RevPAR Raw Data'!$B$6:$BE$43,'RevPAR Raw Data'!AH$1,FALSE)</f>
        <v>47.2579636063967</v>
      </c>
      <c r="Z29" s="76">
        <f>VLOOKUP($A29,'RevPAR Raw Data'!$B$6:$BE$43,'RevPAR Raw Data'!AI$1,FALSE)</f>
        <v>47.446081414168397</v>
      </c>
      <c r="AA29" s="76">
        <f>VLOOKUP($A29,'RevPAR Raw Data'!$B$6:$BE$43,'RevPAR Raw Data'!AJ$1,FALSE)</f>
        <v>50.3415347152105</v>
      </c>
      <c r="AB29" s="76">
        <f>VLOOKUP($A29,'RevPAR Raw Data'!$B$6:$BE$43,'RevPAR Raw Data'!AK$1,FALSE)</f>
        <v>43.732841138563799</v>
      </c>
      <c r="AC29" s="77">
        <f>VLOOKUP($A29,'RevPAR Raw Data'!$B$6:$BE$43,'RevPAR Raw Data'!AL$1,FALSE)</f>
        <v>45.368875101340201</v>
      </c>
      <c r="AD29" s="76">
        <f>VLOOKUP($A29,'RevPAR Raw Data'!$B$6:$BE$43,'RevPAR Raw Data'!AN$1,FALSE)</f>
        <v>50.791071895230701</v>
      </c>
      <c r="AE29" s="76">
        <f>VLOOKUP($A29,'RevPAR Raw Data'!$B$6:$BE$43,'RevPAR Raw Data'!AO$1,FALSE)</f>
        <v>51.7558054433687</v>
      </c>
      <c r="AF29" s="77">
        <f>VLOOKUP($A29,'RevPAR Raw Data'!$B$6:$BE$43,'RevPAR Raw Data'!AP$1,FALSE)</f>
        <v>51.273438669299701</v>
      </c>
      <c r="AG29" s="78">
        <f>VLOOKUP($A29,'RevPAR Raw Data'!$B$6:$BE$43,'RevPAR Raw Data'!AR$1,FALSE)</f>
        <v>47.055903999083597</v>
      </c>
    </row>
    <row r="30" spans="1:33" x14ac:dyDescent="0.2">
      <c r="A30" s="55" t="s">
        <v>14</v>
      </c>
      <c r="B30" s="43">
        <f>(VLOOKUP($A29,'Occupancy Raw Data'!$B$8:$BE$51,'Occupancy Raw Data'!AT$3,FALSE))/100</f>
        <v>-2.6937103965377802E-2</v>
      </c>
      <c r="C30" s="44">
        <f>(VLOOKUP($A29,'Occupancy Raw Data'!$B$8:$BE$51,'Occupancy Raw Data'!AU$3,FALSE))/100</f>
        <v>6.0727684446106094E-2</v>
      </c>
      <c r="D30" s="44">
        <f>(VLOOKUP($A29,'Occupancy Raw Data'!$B$8:$BE$51,'Occupancy Raw Data'!AV$3,FALSE))/100</f>
        <v>-1.38219577774153E-2</v>
      </c>
      <c r="E30" s="44">
        <f>(VLOOKUP($A29,'Occupancy Raw Data'!$B$8:$BE$51,'Occupancy Raw Data'!AW$3,FALSE))/100</f>
        <v>6.4211346389236604E-2</v>
      </c>
      <c r="F30" s="44">
        <f>(VLOOKUP($A29,'Occupancy Raw Data'!$B$8:$BE$51,'Occupancy Raw Data'!AX$3,FALSE))/100</f>
        <v>-3.4469130736861302E-2</v>
      </c>
      <c r="G30" s="44">
        <f>(VLOOKUP($A29,'Occupancy Raw Data'!$B$8:$BE$51,'Occupancy Raw Data'!AY$3,FALSE))/100</f>
        <v>1.0125983114798001E-2</v>
      </c>
      <c r="H30" s="45">
        <f>(VLOOKUP($A29,'Occupancy Raw Data'!$B$8:$BE$51,'Occupancy Raw Data'!BA$3,FALSE))/100</f>
        <v>3.7759887514494102E-3</v>
      </c>
      <c r="I30" s="45">
        <f>(VLOOKUP($A29,'Occupancy Raw Data'!$B$8:$BE$51,'Occupancy Raw Data'!BB$3,FALSE))/100</f>
        <v>3.3175650360686502E-2</v>
      </c>
      <c r="J30" s="44">
        <f>(VLOOKUP($A29,'Occupancy Raw Data'!$B$8:$BE$51,'Occupancy Raw Data'!BC$3,FALSE))/100</f>
        <v>1.8309181896663598E-2</v>
      </c>
      <c r="K30" s="46">
        <f>(VLOOKUP($A29,'Occupancy Raw Data'!$B$8:$BE$51,'Occupancy Raw Data'!BE$3,FALSE))/100</f>
        <v>1.25651575138914E-2</v>
      </c>
      <c r="M30" s="43">
        <f>(VLOOKUP($A29,'ADR Raw Data'!$B$6:$BE$49,'ADR Raw Data'!AT$1,FALSE))/100</f>
        <v>5.5352986799238604E-3</v>
      </c>
      <c r="N30" s="44">
        <f>(VLOOKUP($A29,'ADR Raw Data'!$B$6:$BE$49,'ADR Raw Data'!AU$1,FALSE))/100</f>
        <v>6.5545173565561199E-3</v>
      </c>
      <c r="O30" s="44">
        <f>(VLOOKUP($A29,'ADR Raw Data'!$B$6:$BE$49,'ADR Raw Data'!AV$1,FALSE))/100</f>
        <v>-1.7722005532427299E-2</v>
      </c>
      <c r="P30" s="44">
        <f>(VLOOKUP($A29,'ADR Raw Data'!$B$6:$BE$49,'ADR Raw Data'!AW$1,FALSE))/100</f>
        <v>7.9848150632297096E-2</v>
      </c>
      <c r="Q30" s="44">
        <f>(VLOOKUP($A29,'ADR Raw Data'!$B$6:$BE$49,'ADR Raw Data'!AX$1,FALSE))/100</f>
        <v>2.3985397331361801E-2</v>
      </c>
      <c r="R30" s="44">
        <f>(VLOOKUP($A29,'ADR Raw Data'!$B$6:$BE$49,'ADR Raw Data'!AY$1,FALSE))/100</f>
        <v>1.9906745204443098E-2</v>
      </c>
      <c r="S30" s="45">
        <f>(VLOOKUP($A29,'ADR Raw Data'!$B$6:$BE$49,'ADR Raw Data'!BA$1,FALSE))/100</f>
        <v>1.98234027300556E-2</v>
      </c>
      <c r="T30" s="45">
        <f>(VLOOKUP($A29,'ADR Raw Data'!$B$6:$BE$49,'ADR Raw Data'!BB$1,FALSE))/100</f>
        <v>2.8036261351093401E-2</v>
      </c>
      <c r="U30" s="44">
        <f>(VLOOKUP($A29,'ADR Raw Data'!$B$6:$BE$49,'ADR Raw Data'!BC$1,FALSE))/100</f>
        <v>2.3985987909898202E-2</v>
      </c>
      <c r="V30" s="46">
        <f>(VLOOKUP($A29,'ADR Raw Data'!$B$6:$BE$49,'ADR Raw Data'!BE$1,FALSE))/100</f>
        <v>2.1249915322020998E-2</v>
      </c>
      <c r="X30" s="43">
        <f>(VLOOKUP($A29,'RevPAR Raw Data'!$B$6:$BE$49,'RevPAR Raw Data'!AT$1,FALSE))/100</f>
        <v>-2.15509102014745E-2</v>
      </c>
      <c r="Y30" s="44">
        <f>(VLOOKUP($A29,'RevPAR Raw Data'!$B$6:$BE$49,'RevPAR Raw Data'!AU$1,FALSE))/100</f>
        <v>6.7680242464387697E-2</v>
      </c>
      <c r="Z30" s="44">
        <f>(VLOOKUP($A29,'RevPAR Raw Data'!$B$6:$BE$49,'RevPAR Raw Data'!AV$1,FALSE))/100</f>
        <v>-3.1299010497642298E-2</v>
      </c>
      <c r="AA30" s="44">
        <f>(VLOOKUP($A29,'RevPAR Raw Data'!$B$6:$BE$49,'RevPAR Raw Data'!AW$1,FALSE))/100</f>
        <v>0.14918665428032399</v>
      </c>
      <c r="AB30" s="44">
        <f>(VLOOKUP($A29,'RevPAR Raw Data'!$B$6:$BE$49,'RevPAR Raw Data'!AX$1,FALSE))/100</f>
        <v>-1.1310489201889699E-2</v>
      </c>
      <c r="AC30" s="44">
        <f>(VLOOKUP($A29,'RevPAR Raw Data'!$B$6:$BE$49,'RevPAR Raw Data'!AY$1,FALSE))/100</f>
        <v>3.0234303685051998E-2</v>
      </c>
      <c r="AD30" s="45">
        <f>(VLOOKUP($A29,'RevPAR Raw Data'!$B$6:$BE$49,'RevPAR Raw Data'!BA$1,FALSE))/100</f>
        <v>2.36742444272291E-2</v>
      </c>
      <c r="AE30" s="45">
        <f>(VLOOKUP($A29,'RevPAR Raw Data'!$B$6:$BE$49,'RevPAR Raw Data'!BB$1,FALSE))/100</f>
        <v>6.2142032915784705E-2</v>
      </c>
      <c r="AF30" s="44">
        <f>(VLOOKUP($A29,'RevPAR Raw Data'!$B$6:$BE$49,'RevPAR Raw Data'!BC$1,FALSE))/100</f>
        <v>4.2734333622175401E-2</v>
      </c>
      <c r="AG30" s="46">
        <f>(VLOOKUP($A29,'RevPAR Raw Data'!$B$6:$BE$49,'RevPAR Raw Data'!BE$1,FALSE))/100</f>
        <v>3.4082081369090501E-2</v>
      </c>
    </row>
    <row r="31" spans="1:33" x14ac:dyDescent="0.2">
      <c r="A31" s="93"/>
      <c r="B31" s="71"/>
      <c r="C31" s="72"/>
      <c r="D31" s="72"/>
      <c r="E31" s="72"/>
      <c r="F31" s="72"/>
      <c r="G31" s="73"/>
      <c r="H31" s="53"/>
      <c r="I31" s="53"/>
      <c r="J31" s="73"/>
      <c r="K31" s="74"/>
      <c r="M31" s="75"/>
      <c r="N31" s="76"/>
      <c r="O31" s="76"/>
      <c r="P31" s="76"/>
      <c r="Q31" s="76"/>
      <c r="R31" s="77"/>
      <c r="S31" s="76"/>
      <c r="T31" s="76"/>
      <c r="U31" s="77"/>
      <c r="V31" s="78"/>
      <c r="X31" s="75"/>
      <c r="Y31" s="76"/>
      <c r="Z31" s="76"/>
      <c r="AA31" s="76"/>
      <c r="AB31" s="76"/>
      <c r="AC31" s="77"/>
      <c r="AD31" s="76"/>
      <c r="AE31" s="76"/>
      <c r="AF31" s="77"/>
      <c r="AG31" s="78"/>
    </row>
    <row r="32" spans="1:33" x14ac:dyDescent="0.2">
      <c r="A32" s="70" t="s">
        <v>25</v>
      </c>
      <c r="B32" s="71">
        <f>(VLOOKUP($A32,'Occupancy Raw Data'!$B$8:$BE$45,'Occupancy Raw Data'!AG$3,FALSE))/100</f>
        <v>0.31100082712985899</v>
      </c>
      <c r="C32" s="72">
        <f>(VLOOKUP($A32,'Occupancy Raw Data'!$B$8:$BE$45,'Occupancy Raw Data'!AH$3,FALSE))/100</f>
        <v>0.416253101736972</v>
      </c>
      <c r="D32" s="72">
        <f>(VLOOKUP($A32,'Occupancy Raw Data'!$B$8:$BE$45,'Occupancy Raw Data'!AI$3,FALSE))/100</f>
        <v>0.40095119933829598</v>
      </c>
      <c r="E32" s="72">
        <f>(VLOOKUP($A32,'Occupancy Raw Data'!$B$8:$BE$45,'Occupancy Raw Data'!AJ$3,FALSE))/100</f>
        <v>0.41459884201819597</v>
      </c>
      <c r="F32" s="72">
        <f>(VLOOKUP($A32,'Occupancy Raw Data'!$B$8:$BE$45,'Occupancy Raw Data'!AK$3,FALSE))/100</f>
        <v>0.37076095947063598</v>
      </c>
      <c r="G32" s="73">
        <f>(VLOOKUP($A32,'Occupancy Raw Data'!$B$8:$BE$45,'Occupancy Raw Data'!AL$3,FALSE))/100</f>
        <v>0.38271298593879199</v>
      </c>
      <c r="H32" s="53">
        <f>(VLOOKUP($A32,'Occupancy Raw Data'!$B$8:$BE$45,'Occupancy Raw Data'!AN$3,FALSE))/100</f>
        <v>0.38110008271298496</v>
      </c>
      <c r="I32" s="53">
        <f>(VLOOKUP($A32,'Occupancy Raw Data'!$B$8:$BE$45,'Occupancy Raw Data'!AO$3,FALSE))/100</f>
        <v>0.376550868486352</v>
      </c>
      <c r="J32" s="73">
        <f>(VLOOKUP($A32,'Occupancy Raw Data'!$B$8:$BE$45,'Occupancy Raw Data'!AP$3,FALSE))/100</f>
        <v>0.378825475599669</v>
      </c>
      <c r="K32" s="74">
        <f>(VLOOKUP($A32,'Occupancy Raw Data'!$B$8:$BE$45,'Occupancy Raw Data'!AR$3,FALSE))/100</f>
        <v>0.38160226869904201</v>
      </c>
      <c r="M32" s="75">
        <f>VLOOKUP($A32,'ADR Raw Data'!$B$6:$BE$43,'ADR Raw Data'!AG$1,FALSE)</f>
        <v>85.473244680850996</v>
      </c>
      <c r="N32" s="76">
        <f>VLOOKUP($A32,'ADR Raw Data'!$B$6:$BE$43,'ADR Raw Data'!AH$1,FALSE)</f>
        <v>90.225389965226</v>
      </c>
      <c r="O32" s="76">
        <f>VLOOKUP($A32,'ADR Raw Data'!$B$6:$BE$43,'ADR Raw Data'!AI$1,FALSE)</f>
        <v>89.412119649303705</v>
      </c>
      <c r="P32" s="76">
        <f>VLOOKUP($A32,'ADR Raw Data'!$B$6:$BE$43,'ADR Raw Data'!AJ$1,FALSE)</f>
        <v>93.385895261845306</v>
      </c>
      <c r="Q32" s="76">
        <f>VLOOKUP($A32,'ADR Raw Data'!$B$6:$BE$43,'ADR Raw Data'!AK$1,FALSE)</f>
        <v>86.800485220301098</v>
      </c>
      <c r="R32" s="77">
        <f>VLOOKUP($A32,'ADR Raw Data'!$B$6:$BE$43,'ADR Raw Data'!AL$1,FALSE)</f>
        <v>89.303821050356603</v>
      </c>
      <c r="S32" s="76">
        <f>VLOOKUP($A32,'ADR Raw Data'!$B$6:$BE$43,'ADR Raw Data'!AN$1,FALSE)</f>
        <v>92.911036353770996</v>
      </c>
      <c r="T32" s="76">
        <f>VLOOKUP($A32,'ADR Raw Data'!$B$6:$BE$43,'ADR Raw Data'!AO$1,FALSE)</f>
        <v>94.618896210873103</v>
      </c>
      <c r="U32" s="77">
        <f>VLOOKUP($A32,'ADR Raw Data'!$B$6:$BE$43,'ADR Raw Data'!AP$1,FALSE)</f>
        <v>93.759838973799106</v>
      </c>
      <c r="V32" s="78">
        <f>VLOOKUP($A32,'ADR Raw Data'!$B$6:$BE$43,'ADR Raw Data'!AR$1,FALSE)</f>
        <v>90.567704753057697</v>
      </c>
      <c r="X32" s="75">
        <f>VLOOKUP($A32,'RevPAR Raw Data'!$B$6:$BE$43,'RevPAR Raw Data'!AG$1,FALSE)</f>
        <v>26.5822497932175</v>
      </c>
      <c r="Y32" s="76">
        <f>VLOOKUP($A32,'RevPAR Raw Data'!$B$6:$BE$43,'RevPAR Raw Data'!AH$1,FALSE)</f>
        <v>37.556598428453199</v>
      </c>
      <c r="Z32" s="76">
        <f>VLOOKUP($A32,'RevPAR Raw Data'!$B$6:$BE$43,'RevPAR Raw Data'!AI$1,FALSE)</f>
        <v>35.849896608767502</v>
      </c>
      <c r="AA32" s="76">
        <f>VLOOKUP($A32,'RevPAR Raw Data'!$B$6:$BE$43,'RevPAR Raw Data'!AJ$1,FALSE)</f>
        <v>38.717684036393699</v>
      </c>
      <c r="AB32" s="76">
        <f>VLOOKUP($A32,'RevPAR Raw Data'!$B$6:$BE$43,'RevPAR Raw Data'!AK$1,FALSE)</f>
        <v>32.182231182795597</v>
      </c>
      <c r="AC32" s="77">
        <f>VLOOKUP($A32,'RevPAR Raw Data'!$B$6:$BE$43,'RevPAR Raw Data'!AL$1,FALSE)</f>
        <v>34.177732009925499</v>
      </c>
      <c r="AD32" s="76">
        <f>VLOOKUP($A32,'RevPAR Raw Data'!$B$6:$BE$43,'RevPAR Raw Data'!AN$1,FALSE)</f>
        <v>35.408403639371301</v>
      </c>
      <c r="AE32" s="76">
        <f>VLOOKUP($A32,'RevPAR Raw Data'!$B$6:$BE$43,'RevPAR Raw Data'!AO$1,FALSE)</f>
        <v>35.6288275434243</v>
      </c>
      <c r="AF32" s="77">
        <f>VLOOKUP($A32,'RevPAR Raw Data'!$B$6:$BE$43,'RevPAR Raw Data'!AP$1,FALSE)</f>
        <v>35.518615591397797</v>
      </c>
      <c r="AG32" s="78">
        <f>VLOOKUP($A32,'RevPAR Raw Data'!$B$6:$BE$43,'RevPAR Raw Data'!AR$1,FALSE)</f>
        <v>34.560841604631896</v>
      </c>
    </row>
    <row r="33" spans="1:33" x14ac:dyDescent="0.2">
      <c r="A33" s="55" t="s">
        <v>14</v>
      </c>
      <c r="B33" s="43">
        <f>(VLOOKUP($A32,'Occupancy Raw Data'!$B$8:$BE$51,'Occupancy Raw Data'!AT$3,FALSE))/100</f>
        <v>-6.1309597878253304E-2</v>
      </c>
      <c r="C33" s="44">
        <f>(VLOOKUP($A32,'Occupancy Raw Data'!$B$8:$BE$51,'Occupancy Raw Data'!AU$3,FALSE))/100</f>
        <v>0.154228113000732</v>
      </c>
      <c r="D33" s="44">
        <f>(VLOOKUP($A32,'Occupancy Raw Data'!$B$8:$BE$51,'Occupancy Raw Data'!AV$3,FALSE))/100</f>
        <v>5.2471183075794202E-2</v>
      </c>
      <c r="E33" s="44">
        <f>(VLOOKUP($A32,'Occupancy Raw Data'!$B$8:$BE$51,'Occupancy Raw Data'!AW$3,FALSE))/100</f>
        <v>0.11753829070868999</v>
      </c>
      <c r="F33" s="44">
        <f>(VLOOKUP($A32,'Occupancy Raw Data'!$B$8:$BE$51,'Occupancy Raw Data'!AX$3,FALSE))/100</f>
        <v>-1.7195301216695099E-2</v>
      </c>
      <c r="G33" s="44">
        <f>(VLOOKUP($A32,'Occupancy Raw Data'!$B$8:$BE$51,'Occupancy Raw Data'!AY$3,FALSE))/100</f>
        <v>5.0745752958496197E-2</v>
      </c>
      <c r="H33" s="45">
        <f>(VLOOKUP($A32,'Occupancy Raw Data'!$B$8:$BE$51,'Occupancy Raw Data'!BA$3,FALSE))/100</f>
        <v>8.1220388622730393E-3</v>
      </c>
      <c r="I33" s="45">
        <f>(VLOOKUP($A32,'Occupancy Raw Data'!$B$8:$BE$51,'Occupancy Raw Data'!BB$3,FALSE))/100</f>
        <v>1.0191003238688301E-2</v>
      </c>
      <c r="J33" s="44">
        <f>(VLOOKUP($A32,'Occupancy Raw Data'!$B$8:$BE$51,'Occupancy Raw Data'!BC$3,FALSE))/100</f>
        <v>9.1492492412951591E-3</v>
      </c>
      <c r="K33" s="46">
        <f>(VLOOKUP($A32,'Occupancy Raw Data'!$B$8:$BE$51,'Occupancy Raw Data'!BE$3,FALSE))/100</f>
        <v>3.8603165120088399E-2</v>
      </c>
      <c r="M33" s="43">
        <f>(VLOOKUP($A32,'ADR Raw Data'!$B$6:$BE$49,'ADR Raw Data'!AT$1,FALSE))/100</f>
        <v>-0.127695585455286</v>
      </c>
      <c r="N33" s="44">
        <f>(VLOOKUP($A32,'ADR Raw Data'!$B$6:$BE$49,'ADR Raw Data'!AU$1,FALSE))/100</f>
        <v>-0.103848768802488</v>
      </c>
      <c r="O33" s="44">
        <f>(VLOOKUP($A32,'ADR Raw Data'!$B$6:$BE$49,'ADR Raw Data'!AV$1,FALSE))/100</f>
        <v>-0.195846721389728</v>
      </c>
      <c r="P33" s="44">
        <f>(VLOOKUP($A32,'ADR Raw Data'!$B$6:$BE$49,'ADR Raw Data'!AW$1,FALSE))/100</f>
        <v>-9.3948521503871507E-2</v>
      </c>
      <c r="Q33" s="44">
        <f>(VLOOKUP($A32,'ADR Raw Data'!$B$6:$BE$49,'ADR Raw Data'!AX$1,FALSE))/100</f>
        <v>-0.14039054800652401</v>
      </c>
      <c r="R33" s="44">
        <f>(VLOOKUP($A32,'ADR Raw Data'!$B$6:$BE$49,'ADR Raw Data'!AY$1,FALSE))/100</f>
        <v>-0.13243583662375399</v>
      </c>
      <c r="S33" s="45">
        <f>(VLOOKUP($A32,'ADR Raw Data'!$B$6:$BE$49,'ADR Raw Data'!BA$1,FALSE))/100</f>
        <v>-0.14169820330140701</v>
      </c>
      <c r="T33" s="45">
        <f>(VLOOKUP($A32,'ADR Raw Data'!$B$6:$BE$49,'ADR Raw Data'!BB$1,FALSE))/100</f>
        <v>-0.153547827177511</v>
      </c>
      <c r="U33" s="44">
        <f>(VLOOKUP($A32,'ADR Raw Data'!$B$6:$BE$49,'ADR Raw Data'!BC$1,FALSE))/100</f>
        <v>-0.14766855106294399</v>
      </c>
      <c r="V33" s="46">
        <f>(VLOOKUP($A32,'ADR Raw Data'!$B$6:$BE$49,'ADR Raw Data'!BE$1,FALSE))/100</f>
        <v>-0.13744573603688498</v>
      </c>
      <c r="X33" s="43">
        <f>(VLOOKUP($A32,'RevPAR Raw Data'!$B$6:$BE$49,'RevPAR Raw Data'!AT$1,FALSE))/100</f>
        <v>-0.18117621833844802</v>
      </c>
      <c r="Y33" s="44">
        <f>(VLOOKUP($A32,'RevPAR Raw Data'!$B$6:$BE$49,'RevPAR Raw Data'!AU$1,FALSE))/100</f>
        <v>3.4362944548387099E-2</v>
      </c>
      <c r="Z33" s="44">
        <f>(VLOOKUP($A32,'RevPAR Raw Data'!$B$6:$BE$49,'RevPAR Raw Data'!AV$1,FALSE))/100</f>
        <v>-0.153651847486768</v>
      </c>
      <c r="AA33" s="44">
        <f>(VLOOKUP($A32,'RevPAR Raw Data'!$B$6:$BE$49,'RevPAR Raw Data'!AW$1,FALSE))/100</f>
        <v>1.2547220572645399E-2</v>
      </c>
      <c r="AB33" s="44">
        <f>(VLOOKUP($A32,'RevPAR Raw Data'!$B$6:$BE$49,'RevPAR Raw Data'!AX$1,FALSE))/100</f>
        <v>-0.155171791462271</v>
      </c>
      <c r="AC33" s="44">
        <f>(VLOOKUP($A32,'RevPAR Raw Data'!$B$6:$BE$49,'RevPAR Raw Data'!AY$1,FALSE))/100</f>
        <v>-8.8410639913419298E-2</v>
      </c>
      <c r="AD33" s="45">
        <f>(VLOOKUP($A32,'RevPAR Raw Data'!$B$6:$BE$49,'RevPAR Raw Data'!BA$1,FALSE))/100</f>
        <v>-0.13472704275306199</v>
      </c>
      <c r="AE33" s="45">
        <f>(VLOOKUP($A32,'RevPAR Raw Data'!$B$6:$BE$49,'RevPAR Raw Data'!BB$1,FALSE))/100</f>
        <v>-0.144921630342882</v>
      </c>
      <c r="AF33" s="44">
        <f>(VLOOKUP($A32,'RevPAR Raw Data'!$B$6:$BE$49,'RevPAR Raw Data'!BC$1,FALSE))/100</f>
        <v>-0.13987035820042501</v>
      </c>
      <c r="AG33" s="46">
        <f>(VLOOKUP($A32,'RevPAR Raw Data'!$B$6:$BE$49,'RevPAR Raw Data'!BE$1,FALSE))/100</f>
        <v>-0.104148411360081</v>
      </c>
    </row>
    <row r="34" spans="1:33" x14ac:dyDescent="0.2">
      <c r="A34" s="93"/>
      <c r="B34" s="71"/>
      <c r="C34" s="72"/>
      <c r="D34" s="72"/>
      <c r="E34" s="72"/>
      <c r="F34" s="72"/>
      <c r="G34" s="73"/>
      <c r="H34" s="53"/>
      <c r="I34" s="53"/>
      <c r="J34" s="73"/>
      <c r="K34" s="74"/>
      <c r="M34" s="75"/>
      <c r="N34" s="76"/>
      <c r="O34" s="76"/>
      <c r="P34" s="76"/>
      <c r="Q34" s="76"/>
      <c r="R34" s="77"/>
      <c r="S34" s="76"/>
      <c r="T34" s="76"/>
      <c r="U34" s="77"/>
      <c r="V34" s="78"/>
      <c r="X34" s="75"/>
      <c r="Y34" s="76"/>
      <c r="Z34" s="76"/>
      <c r="AA34" s="76"/>
      <c r="AB34" s="76"/>
      <c r="AC34" s="77"/>
      <c r="AD34" s="76"/>
      <c r="AE34" s="76"/>
      <c r="AF34" s="77"/>
      <c r="AG34" s="78"/>
    </row>
    <row r="35" spans="1:33" x14ac:dyDescent="0.2">
      <c r="A35" s="70" t="s">
        <v>26</v>
      </c>
      <c r="B35" s="71">
        <f>(VLOOKUP($A35,'Occupancy Raw Data'!$B$8:$BE$45,'Occupancy Raw Data'!AG$3,FALSE))/100</f>
        <v>0.30314533622559603</v>
      </c>
      <c r="C35" s="72">
        <f>(VLOOKUP($A35,'Occupancy Raw Data'!$B$8:$BE$45,'Occupancy Raw Data'!AH$3,FALSE))/100</f>
        <v>0.37816341287057098</v>
      </c>
      <c r="D35" s="72">
        <f>(VLOOKUP($A35,'Occupancy Raw Data'!$B$8:$BE$45,'Occupancy Raw Data'!AI$3,FALSE))/100</f>
        <v>0.369125090383224</v>
      </c>
      <c r="E35" s="72">
        <f>(VLOOKUP($A35,'Occupancy Raw Data'!$B$8:$BE$45,'Occupancy Raw Data'!AJ$3,FALSE))/100</f>
        <v>0.38195950831525599</v>
      </c>
      <c r="F35" s="72">
        <f>(VLOOKUP($A35,'Occupancy Raw Data'!$B$8:$BE$45,'Occupancy Raw Data'!AK$3,FALSE))/100</f>
        <v>0.34327548806941399</v>
      </c>
      <c r="G35" s="73">
        <f>(VLOOKUP($A35,'Occupancy Raw Data'!$B$8:$BE$45,'Occupancy Raw Data'!AL$3,FALSE))/100</f>
        <v>0.35513376717281198</v>
      </c>
      <c r="H35" s="53">
        <f>(VLOOKUP($A35,'Occupancy Raw Data'!$B$8:$BE$45,'Occupancy Raw Data'!AN$3,FALSE))/100</f>
        <v>0.37563268257411403</v>
      </c>
      <c r="I35" s="53">
        <f>(VLOOKUP($A35,'Occupancy Raw Data'!$B$8:$BE$45,'Occupancy Raw Data'!AO$3,FALSE))/100</f>
        <v>0.35104844540853203</v>
      </c>
      <c r="J35" s="73">
        <f>(VLOOKUP($A35,'Occupancy Raw Data'!$B$8:$BE$45,'Occupancy Raw Data'!AP$3,FALSE))/100</f>
        <v>0.36334056399132303</v>
      </c>
      <c r="K35" s="74">
        <f>(VLOOKUP($A35,'Occupancy Raw Data'!$B$8:$BE$45,'Occupancy Raw Data'!AR$3,FALSE))/100</f>
        <v>0.35747856626381497</v>
      </c>
      <c r="M35" s="75">
        <f>VLOOKUP($A35,'ADR Raw Data'!$B$6:$BE$43,'ADR Raw Data'!AG$1,FALSE)</f>
        <v>88.391914132379199</v>
      </c>
      <c r="N35" s="76">
        <f>VLOOKUP($A35,'ADR Raw Data'!$B$6:$BE$43,'ADR Raw Data'!AH$1,FALSE)</f>
        <v>90.224326003824004</v>
      </c>
      <c r="O35" s="76">
        <f>VLOOKUP($A35,'ADR Raw Data'!$B$6:$BE$43,'ADR Raw Data'!AI$1,FALSE)</f>
        <v>91.333623898138995</v>
      </c>
      <c r="P35" s="76">
        <f>VLOOKUP($A35,'ADR Raw Data'!$B$6:$BE$43,'ADR Raw Data'!AJ$1,FALSE)</f>
        <v>93.796213913866495</v>
      </c>
      <c r="Q35" s="76">
        <f>VLOOKUP($A35,'ADR Raw Data'!$B$6:$BE$43,'ADR Raw Data'!AK$1,FALSE)</f>
        <v>90.748841495523905</v>
      </c>
      <c r="R35" s="77">
        <f>VLOOKUP($A35,'ADR Raw Data'!$B$6:$BE$43,'ADR Raw Data'!AL$1,FALSE)</f>
        <v>91.011833452102195</v>
      </c>
      <c r="S35" s="76">
        <f>VLOOKUP($A35,'ADR Raw Data'!$B$6:$BE$43,'ADR Raw Data'!AN$1,FALSE)</f>
        <v>91.8352406159769</v>
      </c>
      <c r="T35" s="76">
        <f>VLOOKUP($A35,'ADR Raw Data'!$B$6:$BE$43,'ADR Raw Data'!AO$1,FALSE)</f>
        <v>91.851009268794996</v>
      </c>
      <c r="U35" s="77">
        <f>VLOOKUP($A35,'ADR Raw Data'!$B$6:$BE$43,'ADR Raw Data'!AP$1,FALSE)</f>
        <v>91.842858208955207</v>
      </c>
      <c r="V35" s="78">
        <f>VLOOKUP($A35,'ADR Raw Data'!$B$6:$BE$43,'ADR Raw Data'!AR$1,FALSE)</f>
        <v>91.253162609260897</v>
      </c>
      <c r="X35" s="75">
        <f>VLOOKUP($A35,'RevPAR Raw Data'!$B$6:$BE$43,'RevPAR Raw Data'!AG$1,FALSE)</f>
        <v>26.795596529284101</v>
      </c>
      <c r="Y35" s="76">
        <f>VLOOKUP($A35,'RevPAR Raw Data'!$B$6:$BE$43,'RevPAR Raw Data'!AH$1,FALSE)</f>
        <v>34.119539045553097</v>
      </c>
      <c r="Z35" s="76">
        <f>VLOOKUP($A35,'RevPAR Raw Data'!$B$6:$BE$43,'RevPAR Raw Data'!AI$1,FALSE)</f>
        <v>33.713532176427996</v>
      </c>
      <c r="AA35" s="76">
        <f>VLOOKUP($A35,'RevPAR Raw Data'!$B$6:$BE$43,'RevPAR Raw Data'!AJ$1,FALSE)</f>
        <v>35.826355748373103</v>
      </c>
      <c r="AB35" s="76">
        <f>VLOOKUP($A35,'RevPAR Raw Data'!$B$6:$BE$43,'RevPAR Raw Data'!AK$1,FALSE)</f>
        <v>31.151852856109901</v>
      </c>
      <c r="AC35" s="77">
        <f>VLOOKUP($A35,'RevPAR Raw Data'!$B$6:$BE$43,'RevPAR Raw Data'!AL$1,FALSE)</f>
        <v>32.321375271149599</v>
      </c>
      <c r="AD35" s="76">
        <f>VLOOKUP($A35,'RevPAR Raw Data'!$B$6:$BE$43,'RevPAR Raw Data'!AN$1,FALSE)</f>
        <v>34.496317787418597</v>
      </c>
      <c r="AE35" s="76">
        <f>VLOOKUP($A35,'RevPAR Raw Data'!$B$6:$BE$43,'RevPAR Raw Data'!AO$1,FALSE)</f>
        <v>32.244154013015098</v>
      </c>
      <c r="AF35" s="77">
        <f>VLOOKUP($A35,'RevPAR Raw Data'!$B$6:$BE$43,'RevPAR Raw Data'!AP$1,FALSE)</f>
        <v>33.370235900216898</v>
      </c>
      <c r="AG35" s="78">
        <f>VLOOKUP($A35,'RevPAR Raw Data'!$B$6:$BE$43,'RevPAR Raw Data'!AR$1,FALSE)</f>
        <v>32.621049736597399</v>
      </c>
    </row>
    <row r="36" spans="1:33" x14ac:dyDescent="0.2">
      <c r="A36" s="55" t="s">
        <v>14</v>
      </c>
      <c r="B36" s="43">
        <f>(VLOOKUP($A35,'Occupancy Raw Data'!$B$8:$BE$51,'Occupancy Raw Data'!AT$3,FALSE))/100</f>
        <v>4.6816479400748998E-2</v>
      </c>
      <c r="C36" s="44">
        <f>(VLOOKUP($A35,'Occupancy Raw Data'!$B$8:$BE$51,'Occupancy Raw Data'!AU$3,FALSE))/100</f>
        <v>0.17992103778905799</v>
      </c>
      <c r="D36" s="44">
        <f>(VLOOKUP($A35,'Occupancy Raw Data'!$B$8:$BE$51,'Occupancy Raw Data'!AV$3,FALSE))/100</f>
        <v>0.125068870523415</v>
      </c>
      <c r="E36" s="44">
        <f>(VLOOKUP($A35,'Occupancy Raw Data'!$B$8:$BE$51,'Occupancy Raw Data'!AW$3,FALSE))/100</f>
        <v>0.15971459934138299</v>
      </c>
      <c r="F36" s="44">
        <f>(VLOOKUP($A35,'Occupancy Raw Data'!$B$8:$BE$51,'Occupancy Raw Data'!AX$3,FALSE))/100</f>
        <v>-2.5654181631605901E-2</v>
      </c>
      <c r="G36" s="44">
        <f>(VLOOKUP($A35,'Occupancy Raw Data'!$B$8:$BE$51,'Occupancy Raw Data'!AY$3,FALSE))/100</f>
        <v>9.61946211360339E-2</v>
      </c>
      <c r="H36" s="45">
        <f>(VLOOKUP($A35,'Occupancy Raw Data'!$B$8:$BE$51,'Occupancy Raw Data'!BA$3,FALSE))/100</f>
        <v>3.0114995272262001E-3</v>
      </c>
      <c r="I36" s="45">
        <f>(VLOOKUP($A35,'Occupancy Raw Data'!$B$8:$BE$51,'Occupancy Raw Data'!BB$3,FALSE))/100</f>
        <v>-4.2272391220695999E-3</v>
      </c>
      <c r="J36" s="44">
        <f>(VLOOKUP($A35,'Occupancy Raw Data'!$B$8:$BE$51,'Occupancy Raw Data'!BC$3,FALSE))/100</f>
        <v>-4.9851787627087094E-4</v>
      </c>
      <c r="K36" s="46">
        <f>(VLOOKUP($A35,'Occupancy Raw Data'!$B$8:$BE$51,'Occupancy Raw Data'!BE$3,FALSE))/100</f>
        <v>6.6138091923656203E-2</v>
      </c>
      <c r="M36" s="43">
        <f>(VLOOKUP($A35,'ADR Raw Data'!$B$6:$BE$49,'ADR Raw Data'!AT$1,FALSE))/100</f>
        <v>-8.7978946202178099E-3</v>
      </c>
      <c r="N36" s="44">
        <f>(VLOOKUP($A35,'ADR Raw Data'!$B$6:$BE$49,'ADR Raw Data'!AU$1,FALSE))/100</f>
        <v>-1.98370468694503E-2</v>
      </c>
      <c r="O36" s="44">
        <f>(VLOOKUP($A35,'ADR Raw Data'!$B$6:$BE$49,'ADR Raw Data'!AV$1,FALSE))/100</f>
        <v>-4.3944239840779505E-2</v>
      </c>
      <c r="P36" s="44">
        <f>(VLOOKUP($A35,'ADR Raw Data'!$B$6:$BE$49,'ADR Raw Data'!AW$1,FALSE))/100</f>
        <v>7.4337652633130503E-3</v>
      </c>
      <c r="Q36" s="44">
        <f>(VLOOKUP($A35,'ADR Raw Data'!$B$6:$BE$49,'ADR Raw Data'!AX$1,FALSE))/100</f>
        <v>-6.8061401828836401E-3</v>
      </c>
      <c r="R36" s="44">
        <f>(VLOOKUP($A35,'ADR Raw Data'!$B$6:$BE$49,'ADR Raw Data'!AY$1,FALSE))/100</f>
        <v>-1.4043190200243401E-2</v>
      </c>
      <c r="S36" s="45">
        <f>(VLOOKUP($A35,'ADR Raw Data'!$B$6:$BE$49,'ADR Raw Data'!BA$1,FALSE))/100</f>
        <v>-3.9391390974426205E-2</v>
      </c>
      <c r="T36" s="45">
        <f>(VLOOKUP($A35,'ADR Raw Data'!$B$6:$BE$49,'ADR Raw Data'!BB$1,FALSE))/100</f>
        <v>-3.9270969368778899E-2</v>
      </c>
      <c r="U36" s="44">
        <f>(VLOOKUP($A35,'ADR Raw Data'!$B$6:$BE$49,'ADR Raw Data'!BC$1,FALSE))/100</f>
        <v>-3.9333296288272604E-2</v>
      </c>
      <c r="V36" s="46">
        <f>(VLOOKUP($A35,'ADR Raw Data'!$B$6:$BE$49,'ADR Raw Data'!BE$1,FALSE))/100</f>
        <v>-2.2270708579768601E-2</v>
      </c>
      <c r="X36" s="43">
        <f>(VLOOKUP($A35,'RevPAR Raw Data'!$B$6:$BE$49,'RevPAR Raw Data'!AT$1,FALSE))/100</f>
        <v>3.7606698328273798E-2</v>
      </c>
      <c r="Y36" s="44">
        <f>(VLOOKUP($A35,'RevPAR Raw Data'!$B$6:$BE$49,'RevPAR Raw Data'!AU$1,FALSE))/100</f>
        <v>0.156514888860186</v>
      </c>
      <c r="Z36" s="44">
        <f>(VLOOKUP($A35,'RevPAR Raw Data'!$B$6:$BE$49,'RevPAR Raw Data'!AV$1,FALSE))/100</f>
        <v>7.5628574239739899E-2</v>
      </c>
      <c r="AA36" s="44">
        <f>(VLOOKUP($A35,'RevPAR Raw Data'!$B$6:$BE$49,'RevPAR Raw Data'!AW$1,FALSE))/100</f>
        <v>0.16833564544532401</v>
      </c>
      <c r="AB36" s="44">
        <f>(VLOOKUP($A35,'RevPAR Raw Data'!$B$6:$BE$49,'RevPAR Raw Data'!AX$1,FALSE))/100</f>
        <v>-3.2285715858027697E-2</v>
      </c>
      <c r="AC36" s="44">
        <f>(VLOOKUP($A35,'RevPAR Raw Data'!$B$6:$BE$49,'RevPAR Raw Data'!AY$1,FALSE))/100</f>
        <v>8.0800551574936805E-2</v>
      </c>
      <c r="AD36" s="45">
        <f>(VLOOKUP($A35,'RevPAR Raw Data'!$B$6:$BE$49,'RevPAR Raw Data'!BA$1,FALSE))/100</f>
        <v>-3.6498518602496303E-2</v>
      </c>
      <c r="AE36" s="45">
        <f>(VLOOKUP($A35,'RevPAR Raw Data'!$B$6:$BE$49,'RevPAR Raw Data'!BB$1,FALSE))/100</f>
        <v>-4.3332200712771198E-2</v>
      </c>
      <c r="AF36" s="44">
        <f>(VLOOKUP($A35,'RevPAR Raw Data'!$B$6:$BE$49,'RevPAR Raw Data'!BC$1,FALSE))/100</f>
        <v>-3.9812205813211099E-2</v>
      </c>
      <c r="AG36" s="46">
        <f>(VLOOKUP($A35,'RevPAR Raw Data'!$B$6:$BE$49,'RevPAR Raw Data'!BE$1,FALSE))/100</f>
        <v>4.2394441172633898E-2</v>
      </c>
    </row>
    <row r="37" spans="1:33" x14ac:dyDescent="0.2">
      <c r="A37" s="93"/>
      <c r="B37" s="71"/>
      <c r="C37" s="72"/>
      <c r="D37" s="72"/>
      <c r="E37" s="72"/>
      <c r="F37" s="72"/>
      <c r="G37" s="73"/>
      <c r="H37" s="53"/>
      <c r="I37" s="53"/>
      <c r="J37" s="73"/>
      <c r="K37" s="74"/>
      <c r="M37" s="75"/>
      <c r="N37" s="76"/>
      <c r="O37" s="76"/>
      <c r="P37" s="76"/>
      <c r="Q37" s="76"/>
      <c r="R37" s="77"/>
      <c r="S37" s="76"/>
      <c r="T37" s="76"/>
      <c r="U37" s="77"/>
      <c r="V37" s="78"/>
      <c r="X37" s="75"/>
      <c r="Y37" s="76"/>
      <c r="Z37" s="76"/>
      <c r="AA37" s="76"/>
      <c r="AB37" s="76"/>
      <c r="AC37" s="77"/>
      <c r="AD37" s="76"/>
      <c r="AE37" s="76"/>
      <c r="AF37" s="77"/>
      <c r="AG37" s="78"/>
    </row>
    <row r="38" spans="1:33" x14ac:dyDescent="0.2">
      <c r="A38" s="70" t="s">
        <v>27</v>
      </c>
      <c r="B38" s="71">
        <f>(VLOOKUP($A38,'Occupancy Raw Data'!$B$8:$BE$45,'Occupancy Raw Data'!AG$3,FALSE))/100</f>
        <v>0.39471208434711996</v>
      </c>
      <c r="C38" s="72">
        <f>(VLOOKUP($A38,'Occupancy Raw Data'!$B$8:$BE$45,'Occupancy Raw Data'!AH$3,FALSE))/100</f>
        <v>0.42173560421735601</v>
      </c>
      <c r="D38" s="72">
        <f>(VLOOKUP($A38,'Occupancy Raw Data'!$B$8:$BE$45,'Occupancy Raw Data'!AI$3,FALSE))/100</f>
        <v>0.42324736415247299</v>
      </c>
      <c r="E38" s="72">
        <f>(VLOOKUP($A38,'Occupancy Raw Data'!$B$8:$BE$45,'Occupancy Raw Data'!AJ$3,FALSE))/100</f>
        <v>0.46435685320356795</v>
      </c>
      <c r="F38" s="72">
        <f>(VLOOKUP($A38,'Occupancy Raw Data'!$B$8:$BE$45,'Occupancy Raw Data'!AK$3,FALSE))/100</f>
        <v>0.43945639071431303</v>
      </c>
      <c r="G38" s="73">
        <f>(VLOOKUP($A38,'Occupancy Raw Data'!$B$8:$BE$45,'Occupancy Raw Data'!AL$3,FALSE))/100</f>
        <v>0.42870412894621401</v>
      </c>
      <c r="H38" s="53">
        <f>(VLOOKUP($A38,'Occupancy Raw Data'!$B$8:$BE$45,'Occupancy Raw Data'!AN$3,FALSE))/100</f>
        <v>0.49757618177340496</v>
      </c>
      <c r="I38" s="53">
        <f>(VLOOKUP($A38,'Occupancy Raw Data'!$B$8:$BE$45,'Occupancy Raw Data'!AO$3,FALSE))/100</f>
        <v>0.50655856696607904</v>
      </c>
      <c r="J38" s="73">
        <f>(VLOOKUP($A38,'Occupancy Raw Data'!$B$8:$BE$45,'Occupancy Raw Data'!AP$3,FALSE))/100</f>
        <v>0.50206737436974203</v>
      </c>
      <c r="K38" s="74">
        <f>(VLOOKUP($A38,'Occupancy Raw Data'!$B$8:$BE$45,'Occupancy Raw Data'!AR$3,FALSE))/100</f>
        <v>0.44967880482413397</v>
      </c>
      <c r="M38" s="75">
        <f>VLOOKUP($A38,'ADR Raw Data'!$B$6:$BE$43,'ADR Raw Data'!AG$1,FALSE)</f>
        <v>96.416549519191193</v>
      </c>
      <c r="N38" s="76">
        <f>VLOOKUP($A38,'ADR Raw Data'!$B$6:$BE$43,'ADR Raw Data'!AH$1,FALSE)</f>
        <v>96.460149999999999</v>
      </c>
      <c r="O38" s="76">
        <f>VLOOKUP($A38,'ADR Raw Data'!$B$6:$BE$43,'ADR Raw Data'!AI$1,FALSE)</f>
        <v>96.766448423344002</v>
      </c>
      <c r="P38" s="76">
        <f>VLOOKUP($A38,'ADR Raw Data'!$B$6:$BE$43,'ADR Raw Data'!AJ$1,FALSE)</f>
        <v>103.692120051977</v>
      </c>
      <c r="Q38" s="76">
        <f>VLOOKUP($A38,'ADR Raw Data'!$B$6:$BE$43,'ADR Raw Data'!AK$1,FALSE)</f>
        <v>96.877685852910304</v>
      </c>
      <c r="R38" s="77">
        <f>VLOOKUP($A38,'ADR Raw Data'!$B$6:$BE$43,'ADR Raw Data'!AL$1,FALSE)</f>
        <v>98.164591521761395</v>
      </c>
      <c r="S38" s="76">
        <f>VLOOKUP($A38,'ADR Raw Data'!$B$6:$BE$43,'ADR Raw Data'!AN$1,FALSE)</f>
        <v>105.620730427081</v>
      </c>
      <c r="T38" s="76">
        <f>VLOOKUP($A38,'ADR Raw Data'!$B$6:$BE$43,'ADR Raw Data'!AO$1,FALSE)</f>
        <v>107.98108964599599</v>
      </c>
      <c r="U38" s="77">
        <f>VLOOKUP($A38,'ADR Raw Data'!$B$6:$BE$43,'ADR Raw Data'!AP$1,FALSE)</f>
        <v>106.811467213114</v>
      </c>
      <c r="V38" s="78">
        <f>VLOOKUP($A38,'ADR Raw Data'!$B$6:$BE$43,'ADR Raw Data'!AR$1,FALSE)</f>
        <v>100.92475955219101</v>
      </c>
      <c r="X38" s="75">
        <f>VLOOKUP($A38,'RevPAR Raw Data'!$B$6:$BE$43,'RevPAR Raw Data'!AG$1,FALSE)</f>
        <v>38.056777226277298</v>
      </c>
      <c r="Y38" s="76">
        <f>VLOOKUP($A38,'RevPAR Raw Data'!$B$6:$BE$43,'RevPAR Raw Data'!AH$1,FALSE)</f>
        <v>40.680679643146703</v>
      </c>
      <c r="Z38" s="76">
        <f>VLOOKUP($A38,'RevPAR Raw Data'!$B$6:$BE$43,'RevPAR Raw Data'!AI$1,FALSE)</f>
        <v>40.956144233576602</v>
      </c>
      <c r="AA38" s="76">
        <f>VLOOKUP($A38,'RevPAR Raw Data'!$B$6:$BE$43,'RevPAR Raw Data'!AJ$1,FALSE)</f>
        <v>48.150146569343001</v>
      </c>
      <c r="AB38" s="76">
        <f>VLOOKUP($A38,'RevPAR Raw Data'!$B$6:$BE$43,'RevPAR Raw Data'!AK$1,FALSE)</f>
        <v>42.573518165675097</v>
      </c>
      <c r="AC38" s="77">
        <f>VLOOKUP($A38,'RevPAR Raw Data'!$B$6:$BE$43,'RevPAR Raw Data'!AL$1,FALSE)</f>
        <v>42.083565701697701</v>
      </c>
      <c r="AD38" s="76">
        <f>VLOOKUP($A38,'RevPAR Raw Data'!$B$6:$BE$43,'RevPAR Raw Data'!AN$1,FALSE)</f>
        <v>52.554359762025101</v>
      </c>
      <c r="AE38" s="76">
        <f>VLOOKUP($A38,'RevPAR Raw Data'!$B$6:$BE$43,'RevPAR Raw Data'!AO$1,FALSE)</f>
        <v>54.698746030511501</v>
      </c>
      <c r="AF38" s="77">
        <f>VLOOKUP($A38,'RevPAR Raw Data'!$B$6:$BE$43,'RevPAR Raw Data'!AP$1,FALSE)</f>
        <v>53.626552896268301</v>
      </c>
      <c r="AG38" s="78">
        <f>VLOOKUP($A38,'RevPAR Raw Data'!$B$6:$BE$43,'RevPAR Raw Data'!AR$1,FALSE)</f>
        <v>45.383725252592598</v>
      </c>
    </row>
    <row r="39" spans="1:33" x14ac:dyDescent="0.2">
      <c r="A39" s="55" t="s">
        <v>14</v>
      </c>
      <c r="B39" s="43">
        <f>(VLOOKUP($A38,'Occupancy Raw Data'!$B$8:$BE$51,'Occupancy Raw Data'!AT$3,FALSE))/100</f>
        <v>6.1425590827545805E-2</v>
      </c>
      <c r="C39" s="44">
        <f>(VLOOKUP($A38,'Occupancy Raw Data'!$B$8:$BE$51,'Occupancy Raw Data'!AU$3,FALSE))/100</f>
        <v>7.91176701042869E-2</v>
      </c>
      <c r="D39" s="44">
        <f>(VLOOKUP($A38,'Occupancy Raw Data'!$B$8:$BE$51,'Occupancy Raw Data'!AV$3,FALSE))/100</f>
        <v>-3.0022851658802398E-2</v>
      </c>
      <c r="E39" s="44">
        <f>(VLOOKUP($A38,'Occupancy Raw Data'!$B$8:$BE$51,'Occupancy Raw Data'!AW$3,FALSE))/100</f>
        <v>0.16286040646591199</v>
      </c>
      <c r="F39" s="44">
        <f>(VLOOKUP($A38,'Occupancy Raw Data'!$B$8:$BE$51,'Occupancy Raw Data'!AX$3,FALSE))/100</f>
        <v>5.7080977375644597E-2</v>
      </c>
      <c r="G39" s="44">
        <f>(VLOOKUP($A38,'Occupancy Raw Data'!$B$8:$BE$51,'Occupancy Raw Data'!AY$3,FALSE))/100</f>
        <v>6.42704651194973E-2</v>
      </c>
      <c r="H39" s="45">
        <f>(VLOOKUP($A38,'Occupancy Raw Data'!$B$8:$BE$51,'Occupancy Raw Data'!BA$3,FALSE))/100</f>
        <v>8.306349611607651E-2</v>
      </c>
      <c r="I39" s="45">
        <f>(VLOOKUP($A38,'Occupancy Raw Data'!$B$8:$BE$51,'Occupancy Raw Data'!BB$3,FALSE))/100</f>
        <v>8.0337784295711603E-2</v>
      </c>
      <c r="J39" s="44">
        <f>(VLOOKUP($A38,'Occupancy Raw Data'!$B$8:$BE$51,'Occupancy Raw Data'!BC$3,FALSE))/100</f>
        <v>8.1686731984850894E-2</v>
      </c>
      <c r="K39" s="46">
        <f>(VLOOKUP($A38,'Occupancy Raw Data'!$B$8:$BE$51,'Occupancy Raw Data'!BE$3,FALSE))/100</f>
        <v>6.9812447543441195E-2</v>
      </c>
      <c r="M39" s="43">
        <f>(VLOOKUP($A38,'ADR Raw Data'!$B$6:$BE$49,'ADR Raw Data'!AT$1,FALSE))/100</f>
        <v>-4.9614949710135E-3</v>
      </c>
      <c r="N39" s="44">
        <f>(VLOOKUP($A38,'ADR Raw Data'!$B$6:$BE$49,'ADR Raw Data'!AU$1,FALSE))/100</f>
        <v>-6.1111893267863805E-3</v>
      </c>
      <c r="O39" s="44">
        <f>(VLOOKUP($A38,'ADR Raw Data'!$B$6:$BE$49,'ADR Raw Data'!AV$1,FALSE))/100</f>
        <v>-7.2544217939980296E-2</v>
      </c>
      <c r="P39" s="44">
        <f>(VLOOKUP($A38,'ADR Raw Data'!$B$6:$BE$49,'ADR Raw Data'!AW$1,FALSE))/100</f>
        <v>8.2876835846851196E-2</v>
      </c>
      <c r="Q39" s="44">
        <f>(VLOOKUP($A38,'ADR Raw Data'!$B$6:$BE$49,'ADR Raw Data'!AX$1,FALSE))/100</f>
        <v>-3.9801221603800903E-3</v>
      </c>
      <c r="R39" s="44">
        <f>(VLOOKUP($A38,'ADR Raw Data'!$B$6:$BE$49,'ADR Raw Data'!AY$1,FALSE))/100</f>
        <v>-2.2828520514774201E-3</v>
      </c>
      <c r="S39" s="45">
        <f>(VLOOKUP($A38,'ADR Raw Data'!$B$6:$BE$49,'ADR Raw Data'!BA$1,FALSE))/100</f>
        <v>-3.4823847788838902E-2</v>
      </c>
      <c r="T39" s="45">
        <f>(VLOOKUP($A38,'ADR Raw Data'!$B$6:$BE$49,'ADR Raw Data'!BB$1,FALSE))/100</f>
        <v>-2.1499162716725403E-2</v>
      </c>
      <c r="U39" s="44">
        <f>(VLOOKUP($A38,'ADR Raw Data'!$B$6:$BE$49,'ADR Raw Data'!BC$1,FALSE))/100</f>
        <v>-2.80790979445345E-2</v>
      </c>
      <c r="V39" s="46">
        <f>(VLOOKUP($A38,'ADR Raw Data'!$B$6:$BE$49,'ADR Raw Data'!BE$1,FALSE))/100</f>
        <v>-1.0723935719908101E-2</v>
      </c>
      <c r="X39" s="43">
        <f>(VLOOKUP($A38,'RevPAR Raw Data'!$B$6:$BE$49,'RevPAR Raw Data'!AT$1,FALSE))/100</f>
        <v>5.6159333096549899E-2</v>
      </c>
      <c r="Y39" s="44">
        <f>(VLOOKUP($A38,'RevPAR Raw Data'!$B$6:$BE$49,'RevPAR Raw Data'!AU$1,FALSE))/100</f>
        <v>7.2522977716398998E-2</v>
      </c>
      <c r="Z39" s="44">
        <f>(VLOOKUP($A38,'RevPAR Raw Data'!$B$6:$BE$49,'RevPAR Raw Data'!AV$1,FALSE))/100</f>
        <v>-0.100389085304866</v>
      </c>
      <c r="AA39" s="44">
        <f>(VLOOKUP($A38,'RevPAR Raw Data'!$B$6:$BE$49,'RevPAR Raw Data'!AW$1,FALSE))/100</f>
        <v>0.25923459748539002</v>
      </c>
      <c r="AB39" s="44">
        <f>(VLOOKUP($A38,'RevPAR Raw Data'!$B$6:$BE$49,'RevPAR Raw Data'!AX$1,FALSE))/100</f>
        <v>5.2873665952275502E-2</v>
      </c>
      <c r="AC39" s="44">
        <f>(VLOOKUP($A38,'RevPAR Raw Data'!$B$6:$BE$49,'RevPAR Raw Data'!AY$1,FALSE))/100</f>
        <v>6.1840893104872396E-2</v>
      </c>
      <c r="AD39" s="45">
        <f>(VLOOKUP($A38,'RevPAR Raw Data'!$B$6:$BE$49,'RevPAR Raw Data'!BA$1,FALSE))/100</f>
        <v>4.5347057781682493E-2</v>
      </c>
      <c r="AE39" s="45">
        <f>(VLOOKUP($A38,'RevPAR Raw Data'!$B$6:$BE$49,'RevPAR Raw Data'!BB$1,FALSE))/100</f>
        <v>5.7111426482111399E-2</v>
      </c>
      <c r="AF39" s="44">
        <f>(VLOOKUP($A38,'RevPAR Raw Data'!$B$6:$BE$49,'RevPAR Raw Data'!BC$1,FALSE))/100</f>
        <v>5.1313944292144802E-2</v>
      </c>
      <c r="AG39" s="46">
        <f>(VLOOKUP($A38,'RevPAR Raw Data'!$B$6:$BE$49,'RevPAR Raw Data'!BE$1,FALSE))/100</f>
        <v>5.8339847623627705E-2</v>
      </c>
    </row>
    <row r="40" spans="1:33" x14ac:dyDescent="0.2">
      <c r="A40" s="93"/>
      <c r="B40" s="71"/>
      <c r="C40" s="72"/>
      <c r="D40" s="72"/>
      <c r="E40" s="72"/>
      <c r="F40" s="72"/>
      <c r="G40" s="73"/>
      <c r="H40" s="53"/>
      <c r="I40" s="53"/>
      <c r="J40" s="73"/>
      <c r="K40" s="74"/>
      <c r="M40" s="75"/>
      <c r="N40" s="76"/>
      <c r="O40" s="76"/>
      <c r="P40" s="76"/>
      <c r="Q40" s="76"/>
      <c r="R40" s="77"/>
      <c r="S40" s="76"/>
      <c r="T40" s="76"/>
      <c r="U40" s="77"/>
      <c r="V40" s="78"/>
      <c r="X40" s="75"/>
      <c r="Y40" s="76"/>
      <c r="Z40" s="76"/>
      <c r="AA40" s="76"/>
      <c r="AB40" s="76"/>
      <c r="AC40" s="77"/>
      <c r="AD40" s="76"/>
      <c r="AE40" s="76"/>
      <c r="AF40" s="77"/>
      <c r="AG40" s="78"/>
    </row>
    <row r="41" spans="1:33" x14ac:dyDescent="0.2">
      <c r="A41" s="70" t="s">
        <v>28</v>
      </c>
      <c r="B41" s="71">
        <f>(VLOOKUP($A41,'Occupancy Raw Data'!$B$8:$BE$45,'Occupancy Raw Data'!AG$3,FALSE))/100</f>
        <v>0.41047829628767601</v>
      </c>
      <c r="C41" s="72">
        <f>(VLOOKUP($A41,'Occupancy Raw Data'!$B$8:$BE$45,'Occupancy Raw Data'!AH$3,FALSE))/100</f>
        <v>0.46041159466165099</v>
      </c>
      <c r="D41" s="72">
        <f>(VLOOKUP($A41,'Occupancy Raw Data'!$B$8:$BE$45,'Occupancy Raw Data'!AI$3,FALSE))/100</f>
        <v>0.47201184230738696</v>
      </c>
      <c r="E41" s="72">
        <f>(VLOOKUP($A41,'Occupancy Raw Data'!$B$8:$BE$45,'Occupancy Raw Data'!AJ$3,FALSE))/100</f>
        <v>0.50474111245071496</v>
      </c>
      <c r="F41" s="72">
        <f>(VLOOKUP($A41,'Occupancy Raw Data'!$B$8:$BE$45,'Occupancy Raw Data'!AK$3,FALSE))/100</f>
        <v>0.45970707907747604</v>
      </c>
      <c r="G41" s="73">
        <f>(VLOOKUP($A41,'Occupancy Raw Data'!$B$8:$BE$45,'Occupancy Raw Data'!AL$3,FALSE))/100</f>
        <v>0.46146992447602403</v>
      </c>
      <c r="H41" s="53">
        <f>(VLOOKUP($A41,'Occupancy Raw Data'!$B$8:$BE$45,'Occupancy Raw Data'!AN$3,FALSE))/100</f>
        <v>0.48125250230444699</v>
      </c>
      <c r="I41" s="53">
        <f>(VLOOKUP($A41,'Occupancy Raw Data'!$B$8:$BE$45,'Occupancy Raw Data'!AO$3,FALSE))/100</f>
        <v>0.48859880261822497</v>
      </c>
      <c r="J41" s="73">
        <f>(VLOOKUP($A41,'Occupancy Raw Data'!$B$8:$BE$45,'Occupancy Raw Data'!AP$3,FALSE))/100</f>
        <v>0.48492565246133601</v>
      </c>
      <c r="K41" s="74">
        <f>(VLOOKUP($A41,'Occupancy Raw Data'!$B$8:$BE$45,'Occupancy Raw Data'!AR$3,FALSE))/100</f>
        <v>0.46817117776152101</v>
      </c>
      <c r="M41" s="75">
        <f>VLOOKUP($A41,'ADR Raw Data'!$B$6:$BE$43,'ADR Raw Data'!AG$1,FALSE)</f>
        <v>112.860729408829</v>
      </c>
      <c r="N41" s="76">
        <f>VLOOKUP($A41,'ADR Raw Data'!$B$6:$BE$43,'ADR Raw Data'!AH$1,FALSE)</f>
        <v>120.724543156702</v>
      </c>
      <c r="O41" s="76">
        <f>VLOOKUP($A41,'ADR Raw Data'!$B$6:$BE$43,'ADR Raw Data'!AI$1,FALSE)</f>
        <v>125.968150573477</v>
      </c>
      <c r="P41" s="76">
        <f>VLOOKUP($A41,'ADR Raw Data'!$B$6:$BE$43,'ADR Raw Data'!AJ$1,FALSE)</f>
        <v>129.53338135202401</v>
      </c>
      <c r="Q41" s="76">
        <f>VLOOKUP($A41,'ADR Raw Data'!$B$6:$BE$43,'ADR Raw Data'!AK$1,FALSE)</f>
        <v>118.415538756</v>
      </c>
      <c r="R41" s="77">
        <f>VLOOKUP($A41,'ADR Raw Data'!$B$6:$BE$43,'ADR Raw Data'!AL$1,FALSE)</f>
        <v>121.865227382314</v>
      </c>
      <c r="S41" s="76">
        <f>VLOOKUP($A41,'ADR Raw Data'!$B$6:$BE$43,'ADR Raw Data'!AN$1,FALSE)</f>
        <v>114.99403815272601</v>
      </c>
      <c r="T41" s="76">
        <f>VLOOKUP($A41,'ADR Raw Data'!$B$6:$BE$43,'ADR Raw Data'!AO$1,FALSE)</f>
        <v>115.09878029956499</v>
      </c>
      <c r="U41" s="77">
        <f>VLOOKUP($A41,'ADR Raw Data'!$B$6:$BE$43,'ADR Raw Data'!AP$1,FALSE)</f>
        <v>115.046805919568</v>
      </c>
      <c r="V41" s="78">
        <f>VLOOKUP($A41,'ADR Raw Data'!$B$6:$BE$43,'ADR Raw Data'!AR$1,FALSE)</f>
        <v>119.847504847376</v>
      </c>
      <c r="X41" s="75">
        <f>VLOOKUP($A41,'RevPAR Raw Data'!$B$6:$BE$43,'RevPAR Raw Data'!AG$1,FALSE)</f>
        <v>46.3268799255207</v>
      </c>
      <c r="Y41" s="76">
        <f>VLOOKUP($A41,'RevPAR Raw Data'!$B$6:$BE$43,'RevPAR Raw Data'!AH$1,FALSE)</f>
        <v>55.582979429576902</v>
      </c>
      <c r="Z41" s="76">
        <f>VLOOKUP($A41,'RevPAR Raw Data'!$B$6:$BE$43,'RevPAR Raw Data'!AI$1,FALSE)</f>
        <v>59.458458824241298</v>
      </c>
      <c r="AA41" s="76">
        <f>VLOOKUP($A41,'RevPAR Raw Data'!$B$6:$BE$43,'RevPAR Raw Data'!AJ$1,FALSE)</f>
        <v>65.380823003123496</v>
      </c>
      <c r="AB41" s="76">
        <f>VLOOKUP($A41,'RevPAR Raw Data'!$B$6:$BE$43,'RevPAR Raw Data'!AK$1,FALSE)</f>
        <v>54.436461438906498</v>
      </c>
      <c r="AC41" s="77">
        <f>VLOOKUP($A41,'RevPAR Raw Data'!$B$6:$BE$43,'RevPAR Raw Data'!AL$1,FALSE)</f>
        <v>56.237137276369999</v>
      </c>
      <c r="AD41" s="76">
        <f>VLOOKUP($A41,'RevPAR Raw Data'!$B$6:$BE$43,'RevPAR Raw Data'!AN$1,FALSE)</f>
        <v>55.341168611093003</v>
      </c>
      <c r="AE41" s="76">
        <f>VLOOKUP($A41,'RevPAR Raw Data'!$B$6:$BE$43,'RevPAR Raw Data'!AO$1,FALSE)</f>
        <v>56.237126237185798</v>
      </c>
      <c r="AF41" s="77">
        <f>VLOOKUP($A41,'RevPAR Raw Data'!$B$6:$BE$43,'RevPAR Raw Data'!AP$1,FALSE)</f>
        <v>55.789147424139401</v>
      </c>
      <c r="AG41" s="78">
        <f>VLOOKUP($A41,'RevPAR Raw Data'!$B$6:$BE$43,'RevPAR Raw Data'!AR$1,FALSE)</f>
        <v>56.109147496176</v>
      </c>
    </row>
    <row r="42" spans="1:33" x14ac:dyDescent="0.2">
      <c r="A42" s="55" t="s">
        <v>14</v>
      </c>
      <c r="B42" s="43">
        <f>(VLOOKUP($A41,'Occupancy Raw Data'!$B$8:$BE$51,'Occupancy Raw Data'!AT$3,FALSE))/100</f>
        <v>-4.4023956817677103E-2</v>
      </c>
      <c r="C42" s="44">
        <f>(VLOOKUP($A41,'Occupancy Raw Data'!$B$8:$BE$51,'Occupancy Raw Data'!AU$3,FALSE))/100</f>
        <v>1.27551377196309E-2</v>
      </c>
      <c r="D42" s="44">
        <f>(VLOOKUP($A41,'Occupancy Raw Data'!$B$8:$BE$51,'Occupancy Raw Data'!AV$3,FALSE))/100</f>
        <v>-1.2401321563109399E-2</v>
      </c>
      <c r="E42" s="44">
        <f>(VLOOKUP($A41,'Occupancy Raw Data'!$B$8:$BE$51,'Occupancy Raw Data'!AW$3,FALSE))/100</f>
        <v>0.123363379986073</v>
      </c>
      <c r="F42" s="44">
        <f>(VLOOKUP($A41,'Occupancy Raw Data'!$B$8:$BE$51,'Occupancy Raw Data'!AX$3,FALSE))/100</f>
        <v>2.3166887580300898E-2</v>
      </c>
      <c r="G42" s="44">
        <f>(VLOOKUP($A41,'Occupancy Raw Data'!$B$8:$BE$51,'Occupancy Raw Data'!AY$3,FALSE))/100</f>
        <v>2.0707068771640399E-2</v>
      </c>
      <c r="H42" s="45">
        <f>(VLOOKUP($A41,'Occupancy Raw Data'!$B$8:$BE$51,'Occupancy Raw Data'!BA$3,FALSE))/100</f>
        <v>1.3735511483845999E-2</v>
      </c>
      <c r="I42" s="45">
        <f>(VLOOKUP($A41,'Occupancy Raw Data'!$B$8:$BE$51,'Occupancy Raw Data'!BB$3,FALSE))/100</f>
        <v>1.4008793515776401E-2</v>
      </c>
      <c r="J42" s="44">
        <f>(VLOOKUP($A41,'Occupancy Raw Data'!$B$8:$BE$51,'Occupancy Raw Data'!BC$3,FALSE))/100</f>
        <v>1.3873169095685301E-2</v>
      </c>
      <c r="K42" s="46">
        <f>(VLOOKUP($A41,'Occupancy Raw Data'!$B$8:$BE$51,'Occupancy Raw Data'!BE$3,FALSE))/100</f>
        <v>1.86699063135694E-2</v>
      </c>
      <c r="M42" s="43">
        <f>(VLOOKUP($A41,'ADR Raw Data'!$B$6:$BE$49,'ADR Raw Data'!AT$1,FALSE))/100</f>
        <v>3.2202278254952602E-2</v>
      </c>
      <c r="N42" s="44">
        <f>(VLOOKUP($A41,'ADR Raw Data'!$B$6:$BE$49,'ADR Raw Data'!AU$1,FALSE))/100</f>
        <v>1.1671295368522201E-2</v>
      </c>
      <c r="O42" s="44">
        <f>(VLOOKUP($A41,'ADR Raw Data'!$B$6:$BE$49,'ADR Raw Data'!AV$1,FALSE))/100</f>
        <v>-7.27736401571763E-3</v>
      </c>
      <c r="P42" s="44">
        <f>(VLOOKUP($A41,'ADR Raw Data'!$B$6:$BE$49,'ADR Raw Data'!AW$1,FALSE))/100</f>
        <v>7.6207988823764297E-2</v>
      </c>
      <c r="Q42" s="44">
        <f>(VLOOKUP($A41,'ADR Raw Data'!$B$6:$BE$49,'ADR Raw Data'!AX$1,FALSE))/100</f>
        <v>4.7062006067173007E-2</v>
      </c>
      <c r="R42" s="44">
        <f>(VLOOKUP($A41,'ADR Raw Data'!$B$6:$BE$49,'ADR Raw Data'!AY$1,FALSE))/100</f>
        <v>3.2787204795401703E-2</v>
      </c>
      <c r="S42" s="45">
        <f>(VLOOKUP($A41,'ADR Raw Data'!$B$6:$BE$49,'ADR Raw Data'!BA$1,FALSE))/100</f>
        <v>4.4368098668232193E-2</v>
      </c>
      <c r="T42" s="45">
        <f>(VLOOKUP($A41,'ADR Raw Data'!$B$6:$BE$49,'ADR Raw Data'!BB$1,FALSE))/100</f>
        <v>4.3253771835353901E-2</v>
      </c>
      <c r="U42" s="44">
        <f>(VLOOKUP($A41,'ADR Raw Data'!$B$6:$BE$49,'ADR Raw Data'!BC$1,FALSE))/100</f>
        <v>4.38063030469244E-2</v>
      </c>
      <c r="V42" s="46">
        <f>(VLOOKUP($A41,'ADR Raw Data'!$B$6:$BE$49,'ADR Raw Data'!BE$1,FALSE))/100</f>
        <v>3.5997761690844898E-2</v>
      </c>
      <c r="X42" s="43">
        <f>(VLOOKUP($A41,'RevPAR Raw Data'!$B$6:$BE$49,'RevPAR Raw Data'!AT$1,FALSE))/100</f>
        <v>-1.3239350270051299E-2</v>
      </c>
      <c r="Y42" s="44">
        <f>(VLOOKUP($A41,'RevPAR Raw Data'!$B$6:$BE$49,'RevPAR Raw Data'!AU$1,FALSE))/100</f>
        <v>2.4575302067945198E-2</v>
      </c>
      <c r="Z42" s="44">
        <f>(VLOOKUP($A41,'RevPAR Raw Data'!$B$6:$BE$49,'RevPAR Raw Data'!AV$1,FALSE))/100</f>
        <v>-1.95884366475363E-2</v>
      </c>
      <c r="AA42" s="44">
        <f>(VLOOKUP($A41,'RevPAR Raw Data'!$B$6:$BE$49,'RevPAR Raw Data'!AW$1,FALSE))/100</f>
        <v>0.20897264389307801</v>
      </c>
      <c r="AB42" s="44">
        <f>(VLOOKUP($A41,'RevPAR Raw Data'!$B$6:$BE$49,'RevPAR Raw Data'!AX$1,FALSE))/100</f>
        <v>7.1319173851335599E-2</v>
      </c>
      <c r="AC42" s="44">
        <f>(VLOOKUP($A41,'RevPAR Raw Data'!$B$6:$BE$49,'RevPAR Raw Data'!AY$1,FALSE))/100</f>
        <v>5.4173200471570399E-2</v>
      </c>
      <c r="AD42" s="45">
        <f>(VLOOKUP($A41,'RevPAR Raw Data'!$B$6:$BE$49,'RevPAR Raw Data'!BA$1,FALSE))/100</f>
        <v>5.8713028680852097E-2</v>
      </c>
      <c r="AE42" s="45">
        <f>(VLOOKUP($A41,'RevPAR Raw Data'!$B$6:$BE$49,'RevPAR Raw Data'!BB$1,FALSE))/100</f>
        <v>5.7868498509550302E-2</v>
      </c>
      <c r="AF42" s="44">
        <f>(VLOOKUP($A41,'RevPAR Raw Data'!$B$6:$BE$49,'RevPAR Raw Data'!BC$1,FALSE))/100</f>
        <v>5.82872043922366E-2</v>
      </c>
      <c r="AG42" s="46">
        <f>(VLOOKUP($A41,'RevPAR Raw Data'!$B$6:$BE$49,'RevPAR Raw Data'!BE$1,FALSE))/100</f>
        <v>5.5339742842680603E-2</v>
      </c>
    </row>
    <row r="43" spans="1:33" x14ac:dyDescent="0.2">
      <c r="A43" s="94"/>
      <c r="B43" s="71"/>
      <c r="C43" s="72"/>
      <c r="D43" s="72"/>
      <c r="E43" s="72"/>
      <c r="F43" s="72"/>
      <c r="G43" s="73"/>
      <c r="H43" s="53"/>
      <c r="I43" s="53"/>
      <c r="J43" s="73"/>
      <c r="K43" s="74"/>
      <c r="M43" s="75"/>
      <c r="N43" s="76"/>
      <c r="O43" s="76"/>
      <c r="P43" s="76"/>
      <c r="Q43" s="76"/>
      <c r="R43" s="77"/>
      <c r="S43" s="76"/>
      <c r="T43" s="76"/>
      <c r="U43" s="77"/>
      <c r="V43" s="78"/>
      <c r="X43" s="75"/>
      <c r="Y43" s="76"/>
      <c r="Z43" s="76"/>
      <c r="AA43" s="76"/>
      <c r="AB43" s="76"/>
      <c r="AC43" s="77"/>
      <c r="AD43" s="76"/>
      <c r="AE43" s="76"/>
      <c r="AF43" s="77"/>
      <c r="AG43" s="78"/>
    </row>
    <row r="44" spans="1:33" x14ac:dyDescent="0.2">
      <c r="A44" s="70" t="s">
        <v>29</v>
      </c>
      <c r="B44" s="71">
        <f>(VLOOKUP($A44,'Occupancy Raw Data'!$B$8:$BE$45,'Occupancy Raw Data'!AG$3,FALSE))/100</f>
        <v>0.387819196978405</v>
      </c>
      <c r="C44" s="72">
        <f>(VLOOKUP($A44,'Occupancy Raw Data'!$B$8:$BE$45,'Occupancy Raw Data'!AH$3,FALSE))/100</f>
        <v>0.44077921011577303</v>
      </c>
      <c r="D44" s="72">
        <f>(VLOOKUP($A44,'Occupancy Raw Data'!$B$8:$BE$45,'Occupancy Raw Data'!AI$3,FALSE))/100</f>
        <v>0.42111421298957197</v>
      </c>
      <c r="E44" s="72">
        <f>(VLOOKUP($A44,'Occupancy Raw Data'!$B$8:$BE$45,'Occupancy Raw Data'!AJ$3,FALSE))/100</f>
        <v>0.40032022333524897</v>
      </c>
      <c r="F44" s="72">
        <f>(VLOOKUP($A44,'Occupancy Raw Data'!$B$8:$BE$45,'Occupancy Raw Data'!AK$3,FALSE))/100</f>
        <v>0.39773380408900499</v>
      </c>
      <c r="G44" s="73">
        <f>(VLOOKUP($A44,'Occupancy Raw Data'!$B$8:$BE$45,'Occupancy Raw Data'!AL$3,FALSE))/100</f>
        <v>0.409553329501601</v>
      </c>
      <c r="H44" s="53">
        <f>(VLOOKUP($A44,'Occupancy Raw Data'!$B$8:$BE$45,'Occupancy Raw Data'!AN$3,FALSE))/100</f>
        <v>0.50648657525248308</v>
      </c>
      <c r="I44" s="53">
        <f>(VLOOKUP($A44,'Occupancy Raw Data'!$B$8:$BE$45,'Occupancy Raw Data'!AO$3,FALSE))/100</f>
        <v>0.483085639215042</v>
      </c>
      <c r="J44" s="73">
        <f>(VLOOKUP($A44,'Occupancy Raw Data'!$B$8:$BE$45,'Occupancy Raw Data'!AP$3,FALSE))/100</f>
        <v>0.49478610723376298</v>
      </c>
      <c r="K44" s="74">
        <f>(VLOOKUP($A44,'Occupancy Raw Data'!$B$8:$BE$45,'Occupancy Raw Data'!AR$3,FALSE))/100</f>
        <v>0.43390555171078998</v>
      </c>
      <c r="M44" s="75">
        <f>VLOOKUP($A44,'ADR Raw Data'!$B$6:$BE$43,'ADR Raw Data'!AG$1,FALSE)</f>
        <v>96.208200920975997</v>
      </c>
      <c r="N44" s="76">
        <f>VLOOKUP($A44,'ADR Raw Data'!$B$6:$BE$43,'ADR Raw Data'!AH$1,FALSE)</f>
        <v>95.807520141573093</v>
      </c>
      <c r="O44" s="76">
        <f>VLOOKUP($A44,'ADR Raw Data'!$B$6:$BE$43,'ADR Raw Data'!AI$1,FALSE)</f>
        <v>100.003858152571</v>
      </c>
      <c r="P44" s="76">
        <f>VLOOKUP($A44,'ADR Raw Data'!$B$6:$BE$43,'ADR Raw Data'!AJ$1,FALSE)</f>
        <v>101.49899497487399</v>
      </c>
      <c r="Q44" s="76">
        <f>VLOOKUP($A44,'ADR Raw Data'!$B$6:$BE$43,'ADR Raw Data'!AK$1,FALSE)</f>
        <v>95.743437241948797</v>
      </c>
      <c r="R44" s="77">
        <f>VLOOKUP($A44,'ADR Raw Data'!$B$6:$BE$43,'ADR Raw Data'!AL$1,FALSE)</f>
        <v>97.846548281357997</v>
      </c>
      <c r="S44" s="76">
        <f>VLOOKUP($A44,'ADR Raw Data'!$B$6:$BE$43,'ADR Raw Data'!AN$1,FALSE)</f>
        <v>113.447499392072</v>
      </c>
      <c r="T44" s="76">
        <f>VLOOKUP($A44,'ADR Raw Data'!$B$6:$BE$43,'ADR Raw Data'!AO$1,FALSE)</f>
        <v>104.048621993711</v>
      </c>
      <c r="U44" s="77">
        <f>VLOOKUP($A44,'ADR Raw Data'!$B$6:$BE$43,'ADR Raw Data'!AP$1,FALSE)</f>
        <v>108.859190798207</v>
      </c>
      <c r="V44" s="78">
        <f>VLOOKUP($A44,'ADR Raw Data'!$B$6:$BE$43,'ADR Raw Data'!AR$1,FALSE)</f>
        <v>101.434493366764</v>
      </c>
      <c r="X44" s="75">
        <f>VLOOKUP($A44,'RevPAR Raw Data'!$B$6:$BE$43,'RevPAR Raw Data'!AG$1,FALSE)</f>
        <v>37.311387223910003</v>
      </c>
      <c r="Y44" s="76">
        <f>VLOOKUP($A44,'RevPAR Raw Data'!$B$6:$BE$43,'RevPAR Raw Data'!AH$1,FALSE)</f>
        <v>42.229963051153597</v>
      </c>
      <c r="Z44" s="76">
        <f>VLOOKUP($A44,'RevPAR Raw Data'!$B$6:$BE$43,'RevPAR Raw Data'!AI$1,FALSE)</f>
        <v>42.113046021840802</v>
      </c>
      <c r="AA44" s="76">
        <f>VLOOKUP($A44,'RevPAR Raw Data'!$B$6:$BE$43,'RevPAR Raw Data'!AJ$1,FALSE)</f>
        <v>40.632100336645003</v>
      </c>
      <c r="AB44" s="76">
        <f>VLOOKUP($A44,'RevPAR Raw Data'!$B$6:$BE$43,'RevPAR Raw Data'!AK$1,FALSE)</f>
        <v>38.080401510797202</v>
      </c>
      <c r="AC44" s="77">
        <f>VLOOKUP($A44,'RevPAR Raw Data'!$B$6:$BE$43,'RevPAR Raw Data'!AL$1,FALSE)</f>
        <v>40.073379628869297</v>
      </c>
      <c r="AD44" s="76">
        <f>VLOOKUP($A44,'RevPAR Raw Data'!$B$6:$BE$43,'RevPAR Raw Data'!AN$1,FALSE)</f>
        <v>57.459635438049098</v>
      </c>
      <c r="AE44" s="76">
        <f>VLOOKUP($A44,'RevPAR Raw Data'!$B$6:$BE$43,'RevPAR Raw Data'!AO$1,FALSE)</f>
        <v>50.264395065276197</v>
      </c>
      <c r="AF44" s="77">
        <f>VLOOKUP($A44,'RevPAR Raw Data'!$B$6:$BE$43,'RevPAR Raw Data'!AP$1,FALSE)</f>
        <v>53.862015251662598</v>
      </c>
      <c r="AG44" s="78">
        <f>VLOOKUP($A44,'RevPAR Raw Data'!$B$6:$BE$43,'RevPAR Raw Data'!AR$1,FALSE)</f>
        <v>44.012989806810303</v>
      </c>
    </row>
    <row r="45" spans="1:33" x14ac:dyDescent="0.2">
      <c r="A45" s="55" t="s">
        <v>14</v>
      </c>
      <c r="B45" s="43">
        <f>(VLOOKUP($A44,'Occupancy Raw Data'!$B$8:$BE$51,'Occupancy Raw Data'!AT$3,FALSE))/100</f>
        <v>-1.1779133304551099E-3</v>
      </c>
      <c r="C45" s="44">
        <f>(VLOOKUP($A44,'Occupancy Raw Data'!$B$8:$BE$51,'Occupancy Raw Data'!AU$3,FALSE))/100</f>
        <v>0.14500771549189198</v>
      </c>
      <c r="D45" s="44">
        <f>(VLOOKUP($A44,'Occupancy Raw Data'!$B$8:$BE$51,'Occupancy Raw Data'!AV$3,FALSE))/100</f>
        <v>0.147304513396602</v>
      </c>
      <c r="E45" s="44">
        <f>(VLOOKUP($A44,'Occupancy Raw Data'!$B$8:$BE$51,'Occupancy Raw Data'!AW$3,FALSE))/100</f>
        <v>8.1243796721457914E-2</v>
      </c>
      <c r="F45" s="44">
        <f>(VLOOKUP($A44,'Occupancy Raw Data'!$B$8:$BE$51,'Occupancy Raw Data'!AX$3,FALSE))/100</f>
        <v>-6.9448588469854494E-2</v>
      </c>
      <c r="G45" s="44">
        <f>(VLOOKUP($A44,'Occupancy Raw Data'!$B$8:$BE$51,'Occupancy Raw Data'!AY$3,FALSE))/100</f>
        <v>5.6672736384159997E-2</v>
      </c>
      <c r="H45" s="45">
        <f>(VLOOKUP($A44,'Occupancy Raw Data'!$B$8:$BE$51,'Occupancy Raw Data'!BA$3,FALSE))/100</f>
        <v>9.1097400768762993E-2</v>
      </c>
      <c r="I45" s="45">
        <f>(VLOOKUP($A44,'Occupancy Raw Data'!$B$8:$BE$51,'Occupancy Raw Data'!BB$3,FALSE))/100</f>
        <v>7.0534045471498608E-2</v>
      </c>
      <c r="J45" s="44">
        <f>(VLOOKUP($A44,'Occupancy Raw Data'!$B$8:$BE$51,'Occupancy Raw Data'!BC$3,FALSE))/100</f>
        <v>8.0961083637806491E-2</v>
      </c>
      <c r="K45" s="46">
        <f>(VLOOKUP($A44,'Occupancy Raw Data'!$B$8:$BE$51,'Occupancy Raw Data'!BE$3,FALSE))/100</f>
        <v>6.4465178939606405E-2</v>
      </c>
      <c r="M45" s="43">
        <f>(VLOOKUP($A44,'ADR Raw Data'!$B$6:$BE$49,'ADR Raw Data'!AT$1,FALSE))/100</f>
        <v>7.9946310202041501E-2</v>
      </c>
      <c r="N45" s="44">
        <f>(VLOOKUP($A44,'ADR Raw Data'!$B$6:$BE$49,'ADR Raw Data'!AU$1,FALSE))/100</f>
        <v>6.3780889209949093E-2</v>
      </c>
      <c r="O45" s="44">
        <f>(VLOOKUP($A44,'ADR Raw Data'!$B$6:$BE$49,'ADR Raw Data'!AV$1,FALSE))/100</f>
        <v>8.6839829858405299E-2</v>
      </c>
      <c r="P45" s="44">
        <f>(VLOOKUP($A44,'ADR Raw Data'!$B$6:$BE$49,'ADR Raw Data'!AW$1,FALSE))/100</f>
        <v>0.13679665360816298</v>
      </c>
      <c r="Q45" s="44">
        <f>(VLOOKUP($A44,'ADR Raw Data'!$B$6:$BE$49,'ADR Raw Data'!AX$1,FALSE))/100</f>
        <v>6.0615159140355604E-2</v>
      </c>
      <c r="R45" s="44">
        <f>(VLOOKUP($A44,'ADR Raw Data'!$B$6:$BE$49,'ADR Raw Data'!AY$1,FALSE))/100</f>
        <v>8.5566173961060393E-2</v>
      </c>
      <c r="S45" s="45">
        <f>(VLOOKUP($A44,'ADR Raw Data'!$B$6:$BE$49,'ADR Raw Data'!BA$1,FALSE))/100</f>
        <v>0.15579991028038701</v>
      </c>
      <c r="T45" s="45">
        <f>(VLOOKUP($A44,'ADR Raw Data'!$B$6:$BE$49,'ADR Raw Data'!BB$1,FALSE))/100</f>
        <v>5.5662646287582503E-2</v>
      </c>
      <c r="U45" s="44">
        <f>(VLOOKUP($A44,'ADR Raw Data'!$B$6:$BE$49,'ADR Raw Data'!BC$1,FALSE))/100</f>
        <v>0.106789835599834</v>
      </c>
      <c r="V45" s="46">
        <f>(VLOOKUP($A44,'ADR Raw Data'!$B$6:$BE$49,'ADR Raw Data'!BE$1,FALSE))/100</f>
        <v>9.3375410409369697E-2</v>
      </c>
      <c r="X45" s="43">
        <f>(VLOOKUP($A44,'RevPAR Raw Data'!$B$6:$BE$49,'RevPAR Raw Data'!AT$1,FALSE))/100</f>
        <v>7.8674227047078701E-2</v>
      </c>
      <c r="Y45" s="44">
        <f>(VLOOKUP($A44,'RevPAR Raw Data'!$B$6:$BE$49,'RevPAR Raw Data'!AU$1,FALSE))/100</f>
        <v>0.21803732573821702</v>
      </c>
      <c r="Z45" s="44">
        <f>(VLOOKUP($A44,'RevPAR Raw Data'!$B$6:$BE$49,'RevPAR Raw Data'!AV$1,FALSE))/100</f>
        <v>0.246936242135744</v>
      </c>
      <c r="AA45" s="44">
        <f>(VLOOKUP($A44,'RevPAR Raw Data'!$B$6:$BE$49,'RevPAR Raw Data'!AW$1,FALSE))/100</f>
        <v>0.229154329847539</v>
      </c>
      <c r="AB45" s="44">
        <f>(VLOOKUP($A44,'RevPAR Raw Data'!$B$6:$BE$49,'RevPAR Raw Data'!AX$1,FALSE))/100</f>
        <v>-1.30430665716722E-2</v>
      </c>
      <c r="AC45" s="44">
        <f>(VLOOKUP($A44,'RevPAR Raw Data'!$B$6:$BE$49,'RevPAR Raw Data'!AY$1,FALSE))/100</f>
        <v>0.14708817956551601</v>
      </c>
      <c r="AD45" s="45">
        <f>(VLOOKUP($A44,'RevPAR Raw Data'!$B$6:$BE$49,'RevPAR Raw Data'!BA$1,FALSE))/100</f>
        <v>0.2610902779157</v>
      </c>
      <c r="AE45" s="45">
        <f>(VLOOKUP($A44,'RevPAR Raw Data'!$B$6:$BE$49,'RevPAR Raw Data'!BB$1,FALSE))/100</f>
        <v>0.13012280338339299</v>
      </c>
      <c r="AF45" s="44">
        <f>(VLOOKUP($A44,'RevPAR Raw Data'!$B$6:$BE$49,'RevPAR Raw Data'!BC$1,FALSE))/100</f>
        <v>0.19639674004930602</v>
      </c>
      <c r="AG45" s="46">
        <f>(VLOOKUP($A44,'RevPAR Raw Data'!$B$6:$BE$49,'RevPAR Raw Data'!BE$1,FALSE))/100</f>
        <v>0.163860051889575</v>
      </c>
    </row>
    <row r="46" spans="1:33" x14ac:dyDescent="0.2">
      <c r="A46" s="93"/>
      <c r="B46" s="71"/>
      <c r="C46" s="72"/>
      <c r="D46" s="72"/>
      <c r="E46" s="72"/>
      <c r="F46" s="72"/>
      <c r="G46" s="73"/>
      <c r="H46" s="53"/>
      <c r="I46" s="53"/>
      <c r="J46" s="73"/>
      <c r="K46" s="74"/>
      <c r="M46" s="75"/>
      <c r="N46" s="76"/>
      <c r="O46" s="76"/>
      <c r="P46" s="76"/>
      <c r="Q46" s="76"/>
      <c r="R46" s="77"/>
      <c r="S46" s="76"/>
      <c r="T46" s="76"/>
      <c r="U46" s="77"/>
      <c r="V46" s="78"/>
      <c r="X46" s="75"/>
      <c r="Y46" s="76"/>
      <c r="Z46" s="76"/>
      <c r="AA46" s="76"/>
      <c r="AB46" s="76"/>
      <c r="AC46" s="77"/>
      <c r="AD46" s="76"/>
      <c r="AE46" s="76"/>
      <c r="AF46" s="77"/>
      <c r="AG46" s="78"/>
    </row>
    <row r="47" spans="1:33" x14ac:dyDescent="0.2">
      <c r="A47" s="70" t="s">
        <v>30</v>
      </c>
      <c r="B47" s="71">
        <f>(VLOOKUP($A47,'Occupancy Raw Data'!$B$8:$BE$45,'Occupancy Raw Data'!AG$3,FALSE))/100</f>
        <v>0.35541231384752103</v>
      </c>
      <c r="C47" s="72">
        <f>(VLOOKUP($A47,'Occupancy Raw Data'!$B$8:$BE$45,'Occupancy Raw Data'!AH$3,FALSE))/100</f>
        <v>0.45604578795287798</v>
      </c>
      <c r="D47" s="72">
        <f>(VLOOKUP($A47,'Occupancy Raw Data'!$B$8:$BE$45,'Occupancy Raw Data'!AI$3,FALSE))/100</f>
        <v>0.43659702156034597</v>
      </c>
      <c r="E47" s="72">
        <f>(VLOOKUP($A47,'Occupancy Raw Data'!$B$8:$BE$45,'Occupancy Raw Data'!AJ$3,FALSE))/100</f>
        <v>0.42076016892642798</v>
      </c>
      <c r="F47" s="72">
        <f>(VLOOKUP($A47,'Occupancy Raw Data'!$B$8:$BE$45,'Occupancy Raw Data'!AK$3,FALSE))/100</f>
        <v>0.40575683485218905</v>
      </c>
      <c r="G47" s="73">
        <f>(VLOOKUP($A47,'Occupancy Raw Data'!$B$8:$BE$45,'Occupancy Raw Data'!AL$3,FALSE))/100</f>
        <v>0.41491442542787199</v>
      </c>
      <c r="H47" s="53">
        <f>(VLOOKUP($A47,'Occupancy Raw Data'!$B$8:$BE$45,'Occupancy Raw Data'!AN$3,FALSE))/100</f>
        <v>0.454989997777283</v>
      </c>
      <c r="I47" s="53">
        <f>(VLOOKUP($A47,'Occupancy Raw Data'!$B$8:$BE$45,'Occupancy Raw Data'!AO$3,FALSE))/100</f>
        <v>0.43342965103356301</v>
      </c>
      <c r="J47" s="73">
        <f>(VLOOKUP($A47,'Occupancy Raw Data'!$B$8:$BE$45,'Occupancy Raw Data'!AP$3,FALSE))/100</f>
        <v>0.44420982440542306</v>
      </c>
      <c r="K47" s="74">
        <f>(VLOOKUP($A47,'Occupancy Raw Data'!$B$8:$BE$45,'Occupancy Raw Data'!AR$3,FALSE))/100</f>
        <v>0.42328453942145799</v>
      </c>
      <c r="M47" s="75">
        <f>VLOOKUP($A47,'ADR Raw Data'!$B$6:$BE$43,'ADR Raw Data'!AG$1,FALSE)</f>
        <v>89.586916823014306</v>
      </c>
      <c r="N47" s="76">
        <f>VLOOKUP($A47,'ADR Raw Data'!$B$6:$BE$43,'ADR Raw Data'!AH$1,FALSE)</f>
        <v>95.818434263433602</v>
      </c>
      <c r="O47" s="76">
        <f>VLOOKUP($A47,'ADR Raw Data'!$B$6:$BE$43,'ADR Raw Data'!AI$1,FALSE)</f>
        <v>96.606367570319406</v>
      </c>
      <c r="P47" s="76">
        <f>VLOOKUP($A47,'ADR Raw Data'!$B$6:$BE$43,'ADR Raw Data'!AJ$1,FALSE)</f>
        <v>100.60692287374501</v>
      </c>
      <c r="Q47" s="76">
        <f>VLOOKUP($A47,'ADR Raw Data'!$B$6:$BE$43,'ADR Raw Data'!AK$1,FALSE)</f>
        <v>95.606227061079096</v>
      </c>
      <c r="R47" s="77">
        <f>VLOOKUP($A47,'ADR Raw Data'!$B$6:$BE$43,'ADR Raw Data'!AL$1,FALSE)</f>
        <v>95.846368725558406</v>
      </c>
      <c r="S47" s="76">
        <f>VLOOKUP($A47,'ADR Raw Data'!$B$6:$BE$43,'ADR Raw Data'!AN$1,FALSE)</f>
        <v>97.3868014167073</v>
      </c>
      <c r="T47" s="76">
        <f>VLOOKUP($A47,'ADR Raw Data'!$B$6:$BE$43,'ADR Raw Data'!AO$1,FALSE)</f>
        <v>95.097884615384601</v>
      </c>
      <c r="U47" s="77">
        <f>VLOOKUP($A47,'ADR Raw Data'!$B$6:$BE$43,'ADR Raw Data'!AP$1,FALSE)</f>
        <v>96.270116962722</v>
      </c>
      <c r="V47" s="78">
        <f>VLOOKUP($A47,'ADR Raw Data'!$B$6:$BE$43,'ADR Raw Data'!AR$1,FALSE)</f>
        <v>95.973424852781207</v>
      </c>
      <c r="X47" s="75">
        <f>VLOOKUP($A47,'RevPAR Raw Data'!$B$6:$BE$43,'RevPAR Raw Data'!AG$1,FALSE)</f>
        <v>31.840293398532999</v>
      </c>
      <c r="Y47" s="76">
        <f>VLOOKUP($A47,'RevPAR Raw Data'!$B$6:$BE$43,'RevPAR Raw Data'!AH$1,FALSE)</f>
        <v>43.697593354078599</v>
      </c>
      <c r="Z47" s="76">
        <f>VLOOKUP($A47,'RevPAR Raw Data'!$B$6:$BE$43,'RevPAR Raw Data'!AI$1,FALSE)</f>
        <v>42.178052344965501</v>
      </c>
      <c r="AA47" s="76">
        <f>VLOOKUP($A47,'RevPAR Raw Data'!$B$6:$BE$43,'RevPAR Raw Data'!AJ$1,FALSE)</f>
        <v>42.331385863525199</v>
      </c>
      <c r="AB47" s="76">
        <f>VLOOKUP($A47,'RevPAR Raw Data'!$B$6:$BE$43,'RevPAR Raw Data'!AK$1,FALSE)</f>
        <v>38.792880084463199</v>
      </c>
      <c r="AC47" s="77">
        <f>VLOOKUP($A47,'RevPAR Raw Data'!$B$6:$BE$43,'RevPAR Raw Data'!AL$1,FALSE)</f>
        <v>39.768041009113098</v>
      </c>
      <c r="AD47" s="76">
        <f>VLOOKUP($A47,'RevPAR Raw Data'!$B$6:$BE$43,'RevPAR Raw Data'!AN$1,FALSE)</f>
        <v>44.3100205601244</v>
      </c>
      <c r="AE47" s="76">
        <f>VLOOKUP($A47,'RevPAR Raw Data'!$B$6:$BE$43,'RevPAR Raw Data'!AO$1,FALSE)</f>
        <v>41.218242942876103</v>
      </c>
      <c r="AF47" s="77">
        <f>VLOOKUP($A47,'RevPAR Raw Data'!$B$6:$BE$43,'RevPAR Raw Data'!AP$1,FALSE)</f>
        <v>42.764131751500301</v>
      </c>
      <c r="AG47" s="78">
        <f>VLOOKUP($A47,'RevPAR Raw Data'!$B$6:$BE$43,'RevPAR Raw Data'!AR$1,FALSE)</f>
        <v>40.624066935509397</v>
      </c>
    </row>
    <row r="48" spans="1:33" x14ac:dyDescent="0.2">
      <c r="A48" s="55" t="s">
        <v>14</v>
      </c>
      <c r="B48" s="43">
        <f>(VLOOKUP($A47,'Occupancy Raw Data'!$B$8:$BE$51,'Occupancy Raw Data'!AT$3,FALSE))/100</f>
        <v>-0.13074204946996398</v>
      </c>
      <c r="C48" s="44">
        <f>(VLOOKUP($A47,'Occupancy Raw Data'!$B$8:$BE$51,'Occupancy Raw Data'!AU$3,FALSE))/100</f>
        <v>3.0771163024365701E-2</v>
      </c>
      <c r="D48" s="44">
        <f>(VLOOKUP($A47,'Occupancy Raw Data'!$B$8:$BE$51,'Occupancy Raw Data'!AV$3,FALSE))/100</f>
        <v>-6.7860956222564897E-2</v>
      </c>
      <c r="E48" s="44">
        <f>(VLOOKUP($A47,'Occupancy Raw Data'!$B$8:$BE$51,'Occupancy Raw Data'!AW$3,FALSE))/100</f>
        <v>-7.3988015164485693E-2</v>
      </c>
      <c r="F48" s="44">
        <f>(VLOOKUP($A47,'Occupancy Raw Data'!$B$8:$BE$51,'Occupancy Raw Data'!AX$3,FALSE))/100</f>
        <v>-0.16776840665602902</v>
      </c>
      <c r="G48" s="44">
        <f>(VLOOKUP($A47,'Occupancy Raw Data'!$B$8:$BE$51,'Occupancy Raw Data'!AY$3,FALSE))/100</f>
        <v>-8.2702702702702705E-2</v>
      </c>
      <c r="H48" s="45">
        <f>(VLOOKUP($A47,'Occupancy Raw Data'!$B$8:$BE$51,'Occupancy Raw Data'!BA$3,FALSE))/100</f>
        <v>-8.6262693895770501E-2</v>
      </c>
      <c r="I48" s="45">
        <f>(VLOOKUP($A47,'Occupancy Raw Data'!$B$8:$BE$51,'Occupancy Raw Data'!BB$3,FALSE))/100</f>
        <v>-6.4748201438848907E-2</v>
      </c>
      <c r="J48" s="44">
        <f>(VLOOKUP($A47,'Occupancy Raw Data'!$B$8:$BE$51,'Occupancy Raw Data'!BC$3,FALSE))/100</f>
        <v>-7.5891566961447304E-2</v>
      </c>
      <c r="K48" s="46">
        <f>(VLOOKUP($A47,'Occupancy Raw Data'!$B$8:$BE$51,'Occupancy Raw Data'!BE$3,FALSE))/100</f>
        <v>-8.0671022913398005E-2</v>
      </c>
      <c r="M48" s="43">
        <f>(VLOOKUP($A47,'ADR Raw Data'!$B$6:$BE$49,'ADR Raw Data'!AT$1,FALSE))/100</f>
        <v>-4.2212234856640801E-2</v>
      </c>
      <c r="N48" s="44">
        <f>(VLOOKUP($A47,'ADR Raw Data'!$B$6:$BE$49,'ADR Raw Data'!AU$1,FALSE))/100</f>
        <v>-6.3103517531866604E-2</v>
      </c>
      <c r="O48" s="44">
        <f>(VLOOKUP($A47,'ADR Raw Data'!$B$6:$BE$49,'ADR Raw Data'!AV$1,FALSE))/100</f>
        <v>-8.9866719210735399E-2</v>
      </c>
      <c r="P48" s="44">
        <f>(VLOOKUP($A47,'ADR Raw Data'!$B$6:$BE$49,'ADR Raw Data'!AW$1,FALSE))/100</f>
        <v>-8.7877662053014501E-3</v>
      </c>
      <c r="Q48" s="44">
        <f>(VLOOKUP($A47,'ADR Raw Data'!$B$6:$BE$49,'ADR Raw Data'!AX$1,FALSE))/100</f>
        <v>-3.3665797261816198E-2</v>
      </c>
      <c r="R48" s="44">
        <f>(VLOOKUP($A47,'ADR Raw Data'!$B$6:$BE$49,'ADR Raw Data'!AY$1,FALSE))/100</f>
        <v>-4.7446302268305499E-2</v>
      </c>
      <c r="S48" s="45">
        <f>(VLOOKUP($A47,'ADR Raw Data'!$B$6:$BE$49,'ADR Raw Data'!BA$1,FALSE))/100</f>
        <v>-3.6064597385530799E-2</v>
      </c>
      <c r="T48" s="45">
        <f>(VLOOKUP($A47,'ADR Raw Data'!$B$6:$BE$49,'ADR Raw Data'!BB$1,FALSE))/100</f>
        <v>-4.5805610282242802E-2</v>
      </c>
      <c r="U48" s="44">
        <f>(VLOOKUP($A47,'ADR Raw Data'!$B$6:$BE$49,'ADR Raw Data'!BC$1,FALSE))/100</f>
        <v>-4.0859707314432898E-2</v>
      </c>
      <c r="V48" s="46">
        <f>(VLOOKUP($A47,'ADR Raw Data'!$B$6:$BE$49,'ADR Raw Data'!BE$1,FALSE))/100</f>
        <v>-4.5478481349375502E-2</v>
      </c>
      <c r="X48" s="43">
        <f>(VLOOKUP($A47,'RevPAR Raw Data'!$B$6:$BE$49,'RevPAR Raw Data'!AT$1,FALSE))/100</f>
        <v>-0.16743537022874</v>
      </c>
      <c r="Y48" s="44">
        <f>(VLOOKUP($A47,'RevPAR Raw Data'!$B$6:$BE$49,'RevPAR Raw Data'!AU$1,FALSE))/100</f>
        <v>-3.4274123132884901E-2</v>
      </c>
      <c r="Z48" s="44">
        <f>(VLOOKUP($A47,'RevPAR Raw Data'!$B$6:$BE$49,'RevPAR Raw Data'!AV$1,FALSE))/100</f>
        <v>-0.15162923393507499</v>
      </c>
      <c r="AA48" s="44">
        <f>(VLOOKUP($A47,'RevPAR Raw Data'!$B$6:$BE$49,'RevPAR Raw Data'!AW$1,FALSE))/100</f>
        <v>-8.2125591990527394E-2</v>
      </c>
      <c r="AB48" s="44">
        <f>(VLOOKUP($A47,'RevPAR Raw Data'!$B$6:$BE$49,'RevPAR Raw Data'!AX$1,FALSE))/100</f>
        <v>-0.19578614675242498</v>
      </c>
      <c r="AC48" s="44">
        <f>(VLOOKUP($A47,'RevPAR Raw Data'!$B$6:$BE$49,'RevPAR Raw Data'!AY$1,FALSE))/100</f>
        <v>-0.12622506754016899</v>
      </c>
      <c r="AD48" s="45">
        <f>(VLOOKUP($A47,'RevPAR Raw Data'!$B$6:$BE$49,'RevPAR Raw Data'!BA$1,FALSE))/100</f>
        <v>-0.119216261956559</v>
      </c>
      <c r="AE48" s="45">
        <f>(VLOOKUP($A47,'RevPAR Raw Data'!$B$6:$BE$49,'RevPAR Raw Data'!BB$1,FALSE))/100</f>
        <v>-0.10758798083950699</v>
      </c>
      <c r="AF48" s="44">
        <f>(VLOOKUP($A47,'RevPAR Raw Data'!$B$6:$BE$49,'RevPAR Raw Data'!BC$1,FALSE))/100</f>
        <v>-0.113650367062201</v>
      </c>
      <c r="AG48" s="46">
        <f>(VLOOKUP($A47,'RevPAR Raw Data'!$B$6:$BE$49,'RevPAR Raw Data'!BE$1,FALSE))/100</f>
        <v>-0.12248070865177101</v>
      </c>
    </row>
    <row r="49" spans="1:33" x14ac:dyDescent="0.2">
      <c r="A49" s="93"/>
      <c r="B49" s="71"/>
      <c r="C49" s="72"/>
      <c r="D49" s="72"/>
      <c r="E49" s="72"/>
      <c r="F49" s="72"/>
      <c r="G49" s="73"/>
      <c r="H49" s="53"/>
      <c r="I49" s="53"/>
      <c r="J49" s="73"/>
      <c r="K49" s="74"/>
      <c r="M49" s="75"/>
      <c r="N49" s="76"/>
      <c r="O49" s="76"/>
      <c r="P49" s="76"/>
      <c r="Q49" s="76"/>
      <c r="R49" s="77"/>
      <c r="S49" s="76"/>
      <c r="T49" s="76"/>
      <c r="U49" s="77"/>
      <c r="V49" s="78"/>
      <c r="X49" s="75"/>
      <c r="Y49" s="76"/>
      <c r="Z49" s="76"/>
      <c r="AA49" s="76"/>
      <c r="AB49" s="76"/>
      <c r="AC49" s="77"/>
      <c r="AD49" s="76"/>
      <c r="AE49" s="76"/>
      <c r="AF49" s="77"/>
      <c r="AG49" s="78"/>
    </row>
    <row r="50" spans="1:33" x14ac:dyDescent="0.2">
      <c r="A50" s="70" t="s">
        <v>31</v>
      </c>
      <c r="B50" s="71">
        <f>(VLOOKUP($A50,'Occupancy Raw Data'!$B$8:$BE$45,'Occupancy Raw Data'!AG$3,FALSE))/100</f>
        <v>0.35481961668545603</v>
      </c>
      <c r="C50" s="72">
        <f>(VLOOKUP($A50,'Occupancy Raw Data'!$B$8:$BE$45,'Occupancy Raw Data'!AH$3,FALSE))/100</f>
        <v>0.41220405862457704</v>
      </c>
      <c r="D50" s="72">
        <f>(VLOOKUP($A50,'Occupancy Raw Data'!$B$8:$BE$45,'Occupancy Raw Data'!AI$3,FALSE))/100</f>
        <v>0.39292559188275</v>
      </c>
      <c r="E50" s="72">
        <f>(VLOOKUP($A50,'Occupancy Raw Data'!$B$8:$BE$45,'Occupancy Raw Data'!AJ$3,FALSE))/100</f>
        <v>0.36803833145434001</v>
      </c>
      <c r="F50" s="72">
        <f>(VLOOKUP($A50,'Occupancy Raw Data'!$B$8:$BE$45,'Occupancy Raw Data'!AK$3,FALSE))/100</f>
        <v>0.398055242390078</v>
      </c>
      <c r="G50" s="73">
        <f>(VLOOKUP($A50,'Occupancy Raw Data'!$B$8:$BE$45,'Occupancy Raw Data'!AL$3,FALSE))/100</f>
        <v>0.38520856820743998</v>
      </c>
      <c r="H50" s="53">
        <f>(VLOOKUP($A50,'Occupancy Raw Data'!$B$8:$BE$45,'Occupancy Raw Data'!AN$3,FALSE))/100</f>
        <v>0.47009582863585103</v>
      </c>
      <c r="I50" s="53">
        <f>(VLOOKUP($A50,'Occupancy Raw Data'!$B$8:$BE$45,'Occupancy Raw Data'!AO$3,FALSE))/100</f>
        <v>0.45408680947012398</v>
      </c>
      <c r="J50" s="73">
        <f>(VLOOKUP($A50,'Occupancy Raw Data'!$B$8:$BE$45,'Occupancy Raw Data'!AP$3,FALSE))/100</f>
        <v>0.46209131905298695</v>
      </c>
      <c r="K50" s="74">
        <f>(VLOOKUP($A50,'Occupancy Raw Data'!$B$8:$BE$45,'Occupancy Raw Data'!AR$3,FALSE))/100</f>
        <v>0.40717506844902501</v>
      </c>
      <c r="M50" s="75">
        <f>VLOOKUP($A50,'ADR Raw Data'!$B$6:$BE$43,'ADR Raw Data'!AG$1,FALSE)</f>
        <v>99.9976233219477</v>
      </c>
      <c r="N50" s="76">
        <f>VLOOKUP($A50,'ADR Raw Data'!$B$6:$BE$43,'ADR Raw Data'!AH$1,FALSE)</f>
        <v>101.20392068376</v>
      </c>
      <c r="O50" s="76">
        <f>VLOOKUP($A50,'ADR Raw Data'!$B$6:$BE$43,'ADR Raw Data'!AI$1,FALSE)</f>
        <v>102.47795710494201</v>
      </c>
      <c r="P50" s="76">
        <f>VLOOKUP($A50,'ADR Raw Data'!$B$6:$BE$43,'ADR Raw Data'!AJ$1,FALSE)</f>
        <v>105.993166641139</v>
      </c>
      <c r="Q50" s="76">
        <f>VLOOKUP($A50,'ADR Raw Data'!$B$6:$BE$43,'ADR Raw Data'!AK$1,FALSE)</f>
        <v>113.39830843305199</v>
      </c>
      <c r="R50" s="77">
        <f>VLOOKUP($A50,'ADR Raw Data'!$B$6:$BE$43,'ADR Raw Data'!AL$1,FALSE)</f>
        <v>104.67697406930399</v>
      </c>
      <c r="S50" s="76">
        <f>VLOOKUP($A50,'ADR Raw Data'!$B$6:$BE$43,'ADR Raw Data'!AN$1,FALSE)</f>
        <v>117.07696684453499</v>
      </c>
      <c r="T50" s="76">
        <f>VLOOKUP($A50,'ADR Raw Data'!$B$6:$BE$43,'ADR Raw Data'!AO$1,FALSE)</f>
        <v>113.48009062131401</v>
      </c>
      <c r="U50" s="77">
        <f>VLOOKUP($A50,'ADR Raw Data'!$B$6:$BE$43,'ADR Raw Data'!AP$1,FALSE)</f>
        <v>115.30968191521799</v>
      </c>
      <c r="V50" s="78">
        <f>VLOOKUP($A50,'ADR Raw Data'!$B$6:$BE$43,'ADR Raw Data'!AR$1,FALSE)</f>
        <v>108.124618495737</v>
      </c>
      <c r="X50" s="75">
        <f>VLOOKUP($A50,'RevPAR Raw Data'!$B$6:$BE$43,'RevPAR Raw Data'!AG$1,FALSE)</f>
        <v>35.4811183765501</v>
      </c>
      <c r="Y50" s="76">
        <f>VLOOKUP($A50,'RevPAR Raw Data'!$B$6:$BE$43,'RevPAR Raw Data'!AH$1,FALSE)</f>
        <v>41.716666854565901</v>
      </c>
      <c r="Z50" s="76">
        <f>VLOOKUP($A50,'RevPAR Raw Data'!$B$6:$BE$43,'RevPAR Raw Data'!AI$1,FALSE)</f>
        <v>40.266211950394499</v>
      </c>
      <c r="AA50" s="76">
        <f>VLOOKUP($A50,'RevPAR Raw Data'!$B$6:$BE$43,'RevPAR Raw Data'!AJ$1,FALSE)</f>
        <v>39.009548196166797</v>
      </c>
      <c r="AB50" s="76">
        <f>VLOOKUP($A50,'RevPAR Raw Data'!$B$6:$BE$43,'RevPAR Raw Data'!AK$1,FALSE)</f>
        <v>45.1387911499436</v>
      </c>
      <c r="AC50" s="77">
        <f>VLOOKUP($A50,'RevPAR Raw Data'!$B$6:$BE$43,'RevPAR Raw Data'!AL$1,FALSE)</f>
        <v>40.322467305524199</v>
      </c>
      <c r="AD50" s="76">
        <f>VLOOKUP($A50,'RevPAR Raw Data'!$B$6:$BE$43,'RevPAR Raw Data'!AN$1,FALSE)</f>
        <v>55.037393742953697</v>
      </c>
      <c r="AE50" s="76">
        <f>VLOOKUP($A50,'RevPAR Raw Data'!$B$6:$BE$43,'RevPAR Raw Data'!AO$1,FALSE)</f>
        <v>51.5298122886133</v>
      </c>
      <c r="AF50" s="77">
        <f>VLOOKUP($A50,'RevPAR Raw Data'!$B$6:$BE$43,'RevPAR Raw Data'!AP$1,FALSE)</f>
        <v>53.283603015783498</v>
      </c>
      <c r="AG50" s="78">
        <f>VLOOKUP($A50,'RevPAR Raw Data'!$B$6:$BE$43,'RevPAR Raw Data'!AR$1,FALSE)</f>
        <v>44.025648937026801</v>
      </c>
    </row>
    <row r="51" spans="1:33" x14ac:dyDescent="0.2">
      <c r="A51" s="55" t="s">
        <v>14</v>
      </c>
      <c r="B51" s="43">
        <f>(VLOOKUP($A50,'Occupancy Raw Data'!$B$8:$BE$51,'Occupancy Raw Data'!AT$3,FALSE))/100</f>
        <v>-0.12165880219372999</v>
      </c>
      <c r="C51" s="44">
        <f>(VLOOKUP($A50,'Occupancy Raw Data'!$B$8:$BE$51,'Occupancy Raw Data'!AU$3,FALSE))/100</f>
        <v>4.9023915452759297E-2</v>
      </c>
      <c r="D51" s="44">
        <f>(VLOOKUP($A50,'Occupancy Raw Data'!$B$8:$BE$51,'Occupancy Raw Data'!AV$3,FALSE))/100</f>
        <v>2.6836965922299002E-2</v>
      </c>
      <c r="E51" s="44">
        <f>(VLOOKUP($A50,'Occupancy Raw Data'!$B$8:$BE$51,'Occupancy Raw Data'!AW$3,FALSE))/100</f>
        <v>-7.0324801506047599E-2</v>
      </c>
      <c r="F51" s="44">
        <f>(VLOOKUP($A50,'Occupancy Raw Data'!$B$8:$BE$51,'Occupancy Raw Data'!AX$3,FALSE))/100</f>
        <v>-0.17079888670926402</v>
      </c>
      <c r="G51" s="44">
        <f>(VLOOKUP($A50,'Occupancy Raw Data'!$B$8:$BE$51,'Occupancy Raw Data'!AY$3,FALSE))/100</f>
        <v>-6.2996088556341395E-2</v>
      </c>
      <c r="H51" s="45">
        <f>(VLOOKUP($A50,'Occupancy Raw Data'!$B$8:$BE$51,'Occupancy Raw Data'!BA$3,FALSE))/100</f>
        <v>-0.11800231499948</v>
      </c>
      <c r="I51" s="45">
        <f>(VLOOKUP($A50,'Occupancy Raw Data'!$B$8:$BE$51,'Occupancy Raw Data'!BB$3,FALSE))/100</f>
        <v>-6.3902253825583996E-2</v>
      </c>
      <c r="J51" s="44">
        <f>(VLOOKUP($A50,'Occupancy Raw Data'!$B$8:$BE$51,'Occupancy Raw Data'!BC$3,FALSE))/100</f>
        <v>-9.2225111361335196E-2</v>
      </c>
      <c r="K51" s="46">
        <f>(VLOOKUP($A50,'Occupancy Raw Data'!$B$8:$BE$51,'Occupancy Raw Data'!BE$3,FALSE))/100</f>
        <v>-7.2699284106741702E-2</v>
      </c>
      <c r="M51" s="43">
        <f>(VLOOKUP($A50,'ADR Raw Data'!$B$6:$BE$49,'ADR Raw Data'!AT$1,FALSE))/100</f>
        <v>2.2617008955080702E-3</v>
      </c>
      <c r="N51" s="44">
        <f>(VLOOKUP($A50,'ADR Raw Data'!$B$6:$BE$49,'ADR Raw Data'!AU$1,FALSE))/100</f>
        <v>-1.10223366048579E-3</v>
      </c>
      <c r="O51" s="44">
        <f>(VLOOKUP($A50,'ADR Raw Data'!$B$6:$BE$49,'ADR Raw Data'!AV$1,FALSE))/100</f>
        <v>-2.6716536719313903E-2</v>
      </c>
      <c r="P51" s="44">
        <f>(VLOOKUP($A50,'ADR Raw Data'!$B$6:$BE$49,'ADR Raw Data'!AW$1,FALSE))/100</f>
        <v>4.3173114331344499E-2</v>
      </c>
      <c r="Q51" s="44">
        <f>(VLOOKUP($A50,'ADR Raw Data'!$B$6:$BE$49,'ADR Raw Data'!AX$1,FALSE))/100</f>
        <v>4.7662640270909697E-2</v>
      </c>
      <c r="R51" s="44">
        <f>(VLOOKUP($A50,'ADR Raw Data'!$B$6:$BE$49,'ADR Raw Data'!AY$1,FALSE))/100</f>
        <v>1.2095554252710502E-2</v>
      </c>
      <c r="S51" s="45">
        <f>(VLOOKUP($A50,'ADR Raw Data'!$B$6:$BE$49,'ADR Raw Data'!BA$1,FALSE))/100</f>
        <v>-2.33852026217457E-3</v>
      </c>
      <c r="T51" s="45">
        <f>(VLOOKUP($A50,'ADR Raw Data'!$B$6:$BE$49,'ADR Raw Data'!BB$1,FALSE))/100</f>
        <v>7.2288339906583898E-4</v>
      </c>
      <c r="U51" s="44">
        <f>(VLOOKUP($A50,'ADR Raw Data'!$B$6:$BE$49,'ADR Raw Data'!BC$1,FALSE))/100</f>
        <v>-1.3690763003874902E-3</v>
      </c>
      <c r="V51" s="46">
        <f>(VLOOKUP($A50,'ADR Raw Data'!$B$6:$BE$49,'ADR Raw Data'!BE$1,FALSE))/100</f>
        <v>6.5973176680632697E-3</v>
      </c>
      <c r="X51" s="43">
        <f>(VLOOKUP($A50,'RevPAR Raw Data'!$B$6:$BE$49,'RevPAR Raw Data'!AT$1,FALSE))/100</f>
        <v>-0.11967225712009</v>
      </c>
      <c r="Y51" s="44">
        <f>(VLOOKUP($A50,'RevPAR Raw Data'!$B$6:$BE$49,'RevPAR Raw Data'!AU$1,FALSE))/100</f>
        <v>4.7867645982492706E-2</v>
      </c>
      <c r="Z51" s="44">
        <f>(VLOOKUP($A50,'RevPAR Raw Data'!$B$6:$BE$49,'RevPAR Raw Data'!AV$1,FALSE))/100</f>
        <v>-5.9656158251302199E-4</v>
      </c>
      <c r="AA51" s="44">
        <f>(VLOOKUP($A50,'RevPAR Raw Data'!$B$6:$BE$49,'RevPAR Raw Data'!AW$1,FALSE))/100</f>
        <v>-3.0187827870452801E-2</v>
      </c>
      <c r="AB51" s="44">
        <f>(VLOOKUP($A50,'RevPAR Raw Data'!$B$6:$BE$49,'RevPAR Raw Data'!AX$1,FALSE))/100</f>
        <v>-0.13127697233425001</v>
      </c>
      <c r="AC51" s="44">
        <f>(VLOOKUP($A50,'RevPAR Raw Data'!$B$6:$BE$49,'RevPAR Raw Data'!AY$1,FALSE))/100</f>
        <v>-5.1662506910472701E-2</v>
      </c>
      <c r="AD51" s="45">
        <f>(VLOOKUP($A50,'RevPAR Raw Data'!$B$6:$BE$49,'RevPAR Raw Data'!BA$1,FALSE))/100</f>
        <v>-0.120064884457045</v>
      </c>
      <c r="AE51" s="45">
        <f>(VLOOKUP($A50,'RevPAR Raw Data'!$B$6:$BE$49,'RevPAR Raw Data'!BB$1,FALSE))/100</f>
        <v>-6.3225564304971602E-2</v>
      </c>
      <c r="AF51" s="44">
        <f>(VLOOKUP($A50,'RevPAR Raw Data'!$B$6:$BE$49,'RevPAR Raw Data'!BC$1,FALSE))/100</f>
        <v>-9.3467924447457301E-2</v>
      </c>
      <c r="AG51" s="46">
        <f>(VLOOKUP($A50,'RevPAR Raw Data'!$B$6:$BE$49,'RevPAR Raw Data'!BE$1,FALSE))/100</f>
        <v>-6.6581586710171392E-2</v>
      </c>
    </row>
    <row r="52" spans="1:33" x14ac:dyDescent="0.2">
      <c r="A52" s="94"/>
      <c r="B52" s="71"/>
      <c r="C52" s="72"/>
      <c r="D52" s="72"/>
      <c r="E52" s="72"/>
      <c r="F52" s="72"/>
      <c r="G52" s="73"/>
      <c r="H52" s="53"/>
      <c r="I52" s="53"/>
      <c r="J52" s="73"/>
      <c r="K52" s="74"/>
      <c r="M52" s="75"/>
      <c r="N52" s="76"/>
      <c r="O52" s="76"/>
      <c r="P52" s="76"/>
      <c r="Q52" s="76"/>
      <c r="R52" s="77"/>
      <c r="S52" s="76"/>
      <c r="T52" s="76"/>
      <c r="U52" s="77"/>
      <c r="V52" s="78"/>
      <c r="X52" s="75"/>
      <c r="Y52" s="76"/>
      <c r="Z52" s="76"/>
      <c r="AA52" s="76"/>
      <c r="AB52" s="76"/>
      <c r="AC52" s="77"/>
      <c r="AD52" s="76"/>
      <c r="AE52" s="76"/>
      <c r="AF52" s="77"/>
      <c r="AG52" s="78"/>
    </row>
    <row r="53" spans="1:33" x14ac:dyDescent="0.2">
      <c r="A53" s="70" t="s">
        <v>32</v>
      </c>
      <c r="B53" s="71">
        <f>(VLOOKUP($A53,'Occupancy Raw Data'!$B$8:$BE$45,'Occupancy Raw Data'!AG$3,FALSE))/100</f>
        <v>0.268041237113402</v>
      </c>
      <c r="C53" s="72">
        <f>(VLOOKUP($A53,'Occupancy Raw Data'!$B$8:$BE$45,'Occupancy Raw Data'!AH$3,FALSE))/100</f>
        <v>0.36927497042420099</v>
      </c>
      <c r="D53" s="72">
        <f>(VLOOKUP($A53,'Occupancy Raw Data'!$B$8:$BE$45,'Occupancy Raw Data'!AI$3,FALSE))/100</f>
        <v>0.34933243197566299</v>
      </c>
      <c r="E53" s="72">
        <f>(VLOOKUP($A53,'Occupancy Raw Data'!$B$8:$BE$45,'Occupancy Raw Data'!AJ$3,FALSE))/100</f>
        <v>0.33327699847895803</v>
      </c>
      <c r="F53" s="72">
        <f>(VLOOKUP($A53,'Occupancy Raw Data'!$B$8:$BE$45,'Occupancy Raw Data'!AK$3,FALSE))/100</f>
        <v>0.30699348645869001</v>
      </c>
      <c r="G53" s="73">
        <f>(VLOOKUP($A53,'Occupancy Raw Data'!$B$8:$BE$45,'Occupancy Raw Data'!AL$3,FALSE))/100</f>
        <v>0.32543556369059701</v>
      </c>
      <c r="H53" s="53">
        <f>(VLOOKUP($A53,'Occupancy Raw Data'!$B$8:$BE$45,'Occupancy Raw Data'!AN$3,FALSE))/100</f>
        <v>0.34487487144326301</v>
      </c>
      <c r="I53" s="53">
        <f>(VLOOKUP($A53,'Occupancy Raw Data'!$B$8:$BE$45,'Occupancy Raw Data'!AO$3,FALSE))/100</f>
        <v>0.315563935550222</v>
      </c>
      <c r="J53" s="73">
        <f>(VLOOKUP($A53,'Occupancy Raw Data'!$B$8:$BE$45,'Occupancy Raw Data'!AP$3,FALSE))/100</f>
        <v>0.330219403496743</v>
      </c>
      <c r="K53" s="74">
        <f>(VLOOKUP($A53,'Occupancy Raw Data'!$B$8:$BE$45,'Occupancy Raw Data'!AR$3,FALSE))/100</f>
        <v>0.32679135292688799</v>
      </c>
      <c r="M53" s="75">
        <f>VLOOKUP($A53,'ADR Raw Data'!$B$6:$BE$43,'ADR Raw Data'!AG$1,FALSE)</f>
        <v>79.480283732660695</v>
      </c>
      <c r="N53" s="76">
        <f>VLOOKUP($A53,'ADR Raw Data'!$B$6:$BE$43,'ADR Raw Data'!AH$1,FALSE)</f>
        <v>84.705418764301996</v>
      </c>
      <c r="O53" s="76">
        <f>VLOOKUP($A53,'ADR Raw Data'!$B$6:$BE$43,'ADR Raw Data'!AI$1,FALSE)</f>
        <v>84.182506047411707</v>
      </c>
      <c r="P53" s="76">
        <f>VLOOKUP($A53,'ADR Raw Data'!$B$6:$BE$43,'ADR Raw Data'!AJ$1,FALSE)</f>
        <v>83.984645030425895</v>
      </c>
      <c r="Q53" s="76">
        <f>VLOOKUP($A53,'ADR Raw Data'!$B$6:$BE$43,'ADR Raw Data'!AK$1,FALSE)</f>
        <v>83.343936348408704</v>
      </c>
      <c r="R53" s="77">
        <f>VLOOKUP($A53,'ADR Raw Data'!$B$6:$BE$43,'ADR Raw Data'!AL$1,FALSE)</f>
        <v>83.327676283720393</v>
      </c>
      <c r="S53" s="76">
        <f>VLOOKUP($A53,'ADR Raw Data'!$B$6:$BE$43,'ADR Raw Data'!AN$1,FALSE)</f>
        <v>84.483374751490999</v>
      </c>
      <c r="T53" s="76">
        <f>VLOOKUP($A53,'ADR Raw Data'!$B$6:$BE$43,'ADR Raw Data'!AO$1,FALSE)</f>
        <v>83.311156979902194</v>
      </c>
      <c r="U53" s="77">
        <f>VLOOKUP($A53,'ADR Raw Data'!$B$6:$BE$43,'ADR Raw Data'!AP$1,FALSE)</f>
        <v>83.923277965221899</v>
      </c>
      <c r="V53" s="78">
        <f>VLOOKUP($A53,'ADR Raw Data'!$B$6:$BE$43,'ADR Raw Data'!AR$1,FALSE)</f>
        <v>83.498246618106094</v>
      </c>
      <c r="X53" s="75">
        <f>VLOOKUP($A53,'RevPAR Raw Data'!$B$6:$BE$43,'RevPAR Raw Data'!AG$1,FALSE)</f>
        <v>21.303993577826599</v>
      </c>
      <c r="Y53" s="76">
        <f>VLOOKUP($A53,'RevPAR Raw Data'!$B$6:$BE$43,'RevPAR Raw Data'!AH$1,FALSE)</f>
        <v>31.279591008957201</v>
      </c>
      <c r="Z53" s="76">
        <f>VLOOKUP($A53,'RevPAR Raw Data'!$B$6:$BE$43,'RevPAR Raw Data'!AI$1,FALSE)</f>
        <v>29.4076795673483</v>
      </c>
      <c r="AA53" s="76">
        <f>VLOOKUP($A53,'RevPAR Raw Data'!$B$6:$BE$43,'RevPAR Raw Data'!AJ$1,FALSE)</f>
        <v>27.990150414061102</v>
      </c>
      <c r="AB53" s="76">
        <f>VLOOKUP($A53,'RevPAR Raw Data'!$B$6:$BE$43,'RevPAR Raw Data'!AK$1,FALSE)</f>
        <v>25.586045594789098</v>
      </c>
      <c r="AC53" s="77">
        <f>VLOOKUP($A53,'RevPAR Raw Data'!$B$6:$BE$43,'RevPAR Raw Data'!AL$1,FALSE)</f>
        <v>27.1177893024201</v>
      </c>
      <c r="AD53" s="76">
        <f>VLOOKUP($A53,'RevPAR Raw Data'!$B$6:$BE$43,'RevPAR Raw Data'!AN$1,FALSE)</f>
        <v>29.136193006513501</v>
      </c>
      <c r="AE53" s="76">
        <f>VLOOKUP($A53,'RevPAR Raw Data'!$B$6:$BE$43,'RevPAR Raw Data'!AO$1,FALSE)</f>
        <v>26.2899965718203</v>
      </c>
      <c r="AF53" s="77">
        <f>VLOOKUP($A53,'RevPAR Raw Data'!$B$6:$BE$43,'RevPAR Raw Data'!AP$1,FALSE)</f>
        <v>27.713094789166899</v>
      </c>
      <c r="AG53" s="78">
        <f>VLOOKUP($A53,'RevPAR Raw Data'!$B$6:$BE$43,'RevPAR Raw Data'!AR$1,FALSE)</f>
        <v>27.286504979353801</v>
      </c>
    </row>
    <row r="54" spans="1:33" x14ac:dyDescent="0.2">
      <c r="A54" s="55" t="s">
        <v>14</v>
      </c>
      <c r="B54" s="43">
        <f>(VLOOKUP($A53,'Occupancy Raw Data'!$B$8:$BE$51,'Occupancy Raw Data'!AT$3,FALSE))/100</f>
        <v>-8.8505747126436704E-2</v>
      </c>
      <c r="C54" s="44">
        <f>(VLOOKUP($A53,'Occupancy Raw Data'!$B$8:$BE$51,'Occupancy Raw Data'!AU$3,FALSE))/100</f>
        <v>0.13565488565488501</v>
      </c>
      <c r="D54" s="44">
        <f>(VLOOKUP($A53,'Occupancy Raw Data'!$B$8:$BE$51,'Occupancy Raw Data'!AV$3,FALSE))/100</f>
        <v>5.2443991853360405E-2</v>
      </c>
      <c r="E54" s="44">
        <f>(VLOOKUP($A53,'Occupancy Raw Data'!$B$8:$BE$51,'Occupancy Raw Data'!AW$3,FALSE))/100</f>
        <v>2.8206244910759598E-2</v>
      </c>
      <c r="F54" s="44">
        <f>(VLOOKUP($A53,'Occupancy Raw Data'!$B$8:$BE$51,'Occupancy Raw Data'!AX$3,FALSE))/100</f>
        <v>-0.122058823529411</v>
      </c>
      <c r="G54" s="44">
        <f>(VLOOKUP($A53,'Occupancy Raw Data'!$B$8:$BE$51,'Occupancy Raw Data'!AY$3,FALSE))/100</f>
        <v>1.5680351724741502E-3</v>
      </c>
      <c r="H54" s="45">
        <f>(VLOOKUP($A53,'Occupancy Raw Data'!$B$8:$BE$51,'Occupancy Raw Data'!BA$3,FALSE))/100</f>
        <v>-0.144921376965575</v>
      </c>
      <c r="I54" s="45">
        <f>(VLOOKUP($A53,'Occupancy Raw Data'!$B$8:$BE$51,'Occupancy Raw Data'!BB$3,FALSE))/100</f>
        <v>-8.4990059642147106E-2</v>
      </c>
      <c r="J54" s="44">
        <f>(VLOOKUP($A53,'Occupancy Raw Data'!$B$8:$BE$51,'Occupancy Raw Data'!BC$3,FALSE))/100</f>
        <v>-0.11729667812142001</v>
      </c>
      <c r="K54" s="46">
        <f>(VLOOKUP($A53,'Occupancy Raw Data'!$B$8:$BE$51,'Occupancy Raw Data'!BE$3,FALSE))/100</f>
        <v>-3.5702648828851699E-2</v>
      </c>
      <c r="M54" s="43">
        <f>(VLOOKUP($A53,'ADR Raw Data'!$B$6:$BE$49,'ADR Raw Data'!AT$1,FALSE))/100</f>
        <v>-7.1387461284581301E-3</v>
      </c>
      <c r="N54" s="44">
        <f>(VLOOKUP($A53,'ADR Raw Data'!$B$6:$BE$49,'ADR Raw Data'!AU$1,FALSE))/100</f>
        <v>3.81792014753813E-2</v>
      </c>
      <c r="O54" s="44">
        <f>(VLOOKUP($A53,'ADR Raw Data'!$B$6:$BE$49,'ADR Raw Data'!AV$1,FALSE))/100</f>
        <v>8.5515152792187306E-3</v>
      </c>
      <c r="P54" s="44">
        <f>(VLOOKUP($A53,'ADR Raw Data'!$B$6:$BE$49,'ADR Raw Data'!AW$1,FALSE))/100</f>
        <v>2.6019043603480497E-2</v>
      </c>
      <c r="Q54" s="44">
        <f>(VLOOKUP($A53,'ADR Raw Data'!$B$6:$BE$49,'ADR Raw Data'!AX$1,FALSE))/100</f>
        <v>1.2615043155460699E-2</v>
      </c>
      <c r="R54" s="44">
        <f>(VLOOKUP($A53,'ADR Raw Data'!$B$6:$BE$49,'ADR Raw Data'!AY$1,FALSE))/100</f>
        <v>1.74170776732731E-2</v>
      </c>
      <c r="S54" s="45">
        <f>(VLOOKUP($A53,'ADR Raw Data'!$B$6:$BE$49,'ADR Raw Data'!BA$1,FALSE))/100</f>
        <v>-1.0119179998984899E-2</v>
      </c>
      <c r="T54" s="45">
        <f>(VLOOKUP($A53,'ADR Raw Data'!$B$6:$BE$49,'ADR Raw Data'!BB$1,FALSE))/100</f>
        <v>-6.32178488342782E-3</v>
      </c>
      <c r="U54" s="44">
        <f>(VLOOKUP($A53,'ADR Raw Data'!$B$6:$BE$49,'ADR Raw Data'!BC$1,FALSE))/100</f>
        <v>-8.61920318258887E-3</v>
      </c>
      <c r="V54" s="46">
        <f>(VLOOKUP($A53,'ADR Raw Data'!$B$6:$BE$49,'ADR Raw Data'!BE$1,FALSE))/100</f>
        <v>8.8736763158907394E-3</v>
      </c>
      <c r="X54" s="43">
        <f>(VLOOKUP($A53,'RevPAR Raw Data'!$B$6:$BE$49,'RevPAR Raw Data'!AT$1,FALSE))/100</f>
        <v>-9.5012673195249697E-2</v>
      </c>
      <c r="Y54" s="44">
        <f>(VLOOKUP($A53,'RevPAR Raw Data'!$B$6:$BE$49,'RevPAR Raw Data'!AU$1,FALSE))/100</f>
        <v>0.17901328234080399</v>
      </c>
      <c r="Z54" s="44">
        <f>(VLOOKUP($A53,'RevPAR Raw Data'!$B$6:$BE$49,'RevPAR Raw Data'!AV$1,FALSE))/100</f>
        <v>6.1443982730216395E-2</v>
      </c>
      <c r="AA54" s="44">
        <f>(VLOOKUP($A53,'RevPAR Raw Data'!$B$6:$BE$49,'RevPAR Raw Data'!AW$1,FALSE))/100</f>
        <v>5.4959188030463707E-2</v>
      </c>
      <c r="AB54" s="44">
        <f>(VLOOKUP($A53,'RevPAR Raw Data'!$B$6:$BE$49,'RevPAR Raw Data'!AX$1,FALSE))/100</f>
        <v>-0.11098355770027901</v>
      </c>
      <c r="AC54" s="44">
        <f>(VLOOKUP($A53,'RevPAR Raw Data'!$B$6:$BE$49,'RevPAR Raw Data'!AY$1,FALSE))/100</f>
        <v>1.90124234361406E-2</v>
      </c>
      <c r="AD54" s="45">
        <f>(VLOOKUP($A53,'RevPAR Raw Data'!$B$6:$BE$49,'RevPAR Raw Data'!BA$1,FALSE))/100</f>
        <v>-0.15357407146534499</v>
      </c>
      <c r="AE54" s="45">
        <f>(VLOOKUP($A53,'RevPAR Raw Data'!$B$6:$BE$49,'RevPAR Raw Data'!BB$1,FALSE))/100</f>
        <v>-9.0774555651287503E-2</v>
      </c>
      <c r="AF54" s="44">
        <f>(VLOOKUP($A53,'RevPAR Raw Data'!$B$6:$BE$49,'RevPAR Raw Data'!BC$1,FALSE))/100</f>
        <v>-0.124904877402638</v>
      </c>
      <c r="AG54" s="46">
        <f>(VLOOKUP($A53,'RevPAR Raw Data'!$B$6:$BE$49,'RevPAR Raw Data'!BE$1,FALSE))/100</f>
        <v>-2.7145786262288099E-2</v>
      </c>
    </row>
    <row r="55" spans="1:33" x14ac:dyDescent="0.2">
      <c r="A55" s="93"/>
      <c r="B55" s="71"/>
      <c r="C55" s="72"/>
      <c r="D55" s="72"/>
      <c r="E55" s="72"/>
      <c r="F55" s="72"/>
      <c r="G55" s="73"/>
      <c r="H55" s="53"/>
      <c r="I55" s="53"/>
      <c r="J55" s="73"/>
      <c r="K55" s="74"/>
      <c r="M55" s="75"/>
      <c r="N55" s="76"/>
      <c r="O55" s="76"/>
      <c r="P55" s="76"/>
      <c r="Q55" s="76"/>
      <c r="R55" s="77"/>
      <c r="S55" s="76"/>
      <c r="T55" s="76"/>
      <c r="U55" s="77"/>
      <c r="V55" s="78"/>
      <c r="X55" s="75"/>
      <c r="Y55" s="76"/>
      <c r="Z55" s="76"/>
      <c r="AA55" s="76"/>
      <c r="AB55" s="76"/>
      <c r="AC55" s="77"/>
      <c r="AD55" s="76"/>
      <c r="AE55" s="76"/>
      <c r="AF55" s="77"/>
      <c r="AG55" s="78"/>
    </row>
    <row r="56" spans="1:33" x14ac:dyDescent="0.2">
      <c r="A56" s="70" t="s">
        <v>33</v>
      </c>
      <c r="B56" s="71">
        <f>(VLOOKUP($A56,'Occupancy Raw Data'!$B$8:$BE$45,'Occupancy Raw Data'!AG$3,FALSE))/100</f>
        <v>0.39225060176517701</v>
      </c>
      <c r="C56" s="72">
        <f>(VLOOKUP($A56,'Occupancy Raw Data'!$B$8:$BE$45,'Occupancy Raw Data'!AH$3,FALSE))/100</f>
        <v>0.45764241775875902</v>
      </c>
      <c r="D56" s="72">
        <f>(VLOOKUP($A56,'Occupancy Raw Data'!$B$8:$BE$45,'Occupancy Raw Data'!AI$3,FALSE))/100</f>
        <v>0.43892083444771302</v>
      </c>
      <c r="E56" s="72">
        <f>(VLOOKUP($A56,'Occupancy Raw Data'!$B$8:$BE$45,'Occupancy Raw Data'!AJ$3,FALSE))/100</f>
        <v>0.43186680930730098</v>
      </c>
      <c r="F56" s="72">
        <f>(VLOOKUP($A56,'Occupancy Raw Data'!$B$8:$BE$45,'Occupancy Raw Data'!AK$3,FALSE))/100</f>
        <v>0.41394757956672895</v>
      </c>
      <c r="G56" s="72">
        <f>(VLOOKUP($A56,'Occupancy Raw Data'!$B$8:$BE$45,'Occupancy Raw Data'!AL$3,FALSE))/100</f>
        <v>0.42692564856913601</v>
      </c>
      <c r="H56" s="53">
        <f>(VLOOKUP($A56,'Occupancy Raw Data'!$B$8:$BE$45,'Occupancy Raw Data'!AN$3,FALSE))/100</f>
        <v>0.48716234287242499</v>
      </c>
      <c r="I56" s="53">
        <f>(VLOOKUP($A56,'Occupancy Raw Data'!$B$8:$BE$45,'Occupancy Raw Data'!AO$3,FALSE))/100</f>
        <v>0.49441695640545602</v>
      </c>
      <c r="J56" s="72">
        <f>(VLOOKUP($A56,'Occupancy Raw Data'!$B$8:$BE$45,'Occupancy Raw Data'!AP$3,FALSE))/100</f>
        <v>0.49078964963894001</v>
      </c>
      <c r="K56" s="95">
        <f>(VLOOKUP($A56,'Occupancy Raw Data'!$B$8:$BE$45,'Occupancy Raw Data'!AR$3,FALSE))/100</f>
        <v>0.44517250601765102</v>
      </c>
      <c r="M56" s="75">
        <f>VLOOKUP($A56,'ADR Raw Data'!$B$6:$BE$43,'ADR Raw Data'!AG$1,FALSE)</f>
        <v>124.42911702036901</v>
      </c>
      <c r="N56" s="76">
        <f>VLOOKUP($A56,'ADR Raw Data'!$B$6:$BE$43,'ADR Raw Data'!AH$1,FALSE)</f>
        <v>123.216961063627</v>
      </c>
      <c r="O56" s="76">
        <f>VLOOKUP($A56,'ADR Raw Data'!$B$6:$BE$43,'ADR Raw Data'!AI$1,FALSE)</f>
        <v>126.59212278162801</v>
      </c>
      <c r="P56" s="76">
        <f>VLOOKUP($A56,'ADR Raw Data'!$B$6:$BE$43,'ADR Raw Data'!AJ$1,FALSE)</f>
        <v>137.77411209165501</v>
      </c>
      <c r="Q56" s="76">
        <f>VLOOKUP($A56,'ADR Raw Data'!$B$6:$BE$43,'ADR Raw Data'!AK$1,FALSE)</f>
        <v>124.599013083508</v>
      </c>
      <c r="R56" s="77">
        <f>VLOOKUP($A56,'ADR Raw Data'!$B$6:$BE$43,'ADR Raw Data'!AL$1,FALSE)</f>
        <v>127.34683481856101</v>
      </c>
      <c r="S56" s="76">
        <f>VLOOKUP($A56,'ADR Raw Data'!$B$6:$BE$43,'ADR Raw Data'!AN$1,FALSE)</f>
        <v>131.460960060389</v>
      </c>
      <c r="T56" s="76">
        <f>VLOOKUP($A56,'ADR Raw Data'!$B$6:$BE$43,'ADR Raw Data'!AO$1,FALSE)</f>
        <v>136.89382514030601</v>
      </c>
      <c r="U56" s="77">
        <f>VLOOKUP($A56,'ADR Raw Data'!$B$6:$BE$43,'ADR Raw Data'!AP$1,FALSE)</f>
        <v>134.19746909165201</v>
      </c>
      <c r="V56" s="78">
        <f>VLOOKUP($A56,'ADR Raw Data'!$B$6:$BE$43,'ADR Raw Data'!AR$1,FALSE)</f>
        <v>129.504727288331</v>
      </c>
      <c r="X56" s="75">
        <f>VLOOKUP($A56,'RevPAR Raw Data'!$B$6:$BE$43,'RevPAR Raw Data'!AG$1,FALSE)</f>
        <v>48.8073960283498</v>
      </c>
      <c r="Y56" s="76">
        <f>VLOOKUP($A56,'RevPAR Raw Data'!$B$6:$BE$43,'RevPAR Raw Data'!AH$1,FALSE)</f>
        <v>56.389307970045401</v>
      </c>
      <c r="Z56" s="76">
        <f>VLOOKUP($A56,'RevPAR Raw Data'!$B$6:$BE$43,'RevPAR Raw Data'!AI$1,FALSE)</f>
        <v>55.563920165819702</v>
      </c>
      <c r="AA56" s="76">
        <f>VLOOKUP($A56,'RevPAR Raw Data'!$B$6:$BE$43,'RevPAR Raw Data'!AJ$1,FALSE)</f>
        <v>59.500066194169499</v>
      </c>
      <c r="AB56" s="76">
        <f>VLOOKUP($A56,'RevPAR Raw Data'!$B$6:$BE$43,'RevPAR Raw Data'!AK$1,FALSE)</f>
        <v>51.577459882321399</v>
      </c>
      <c r="AC56" s="77">
        <f>VLOOKUP($A56,'RevPAR Raw Data'!$B$6:$BE$43,'RevPAR Raw Data'!AL$1,FALSE)</f>
        <v>54.367630048141201</v>
      </c>
      <c r="AD56" s="76">
        <f>VLOOKUP($A56,'RevPAR Raw Data'!$B$6:$BE$43,'RevPAR Raw Data'!AN$1,FALSE)</f>
        <v>64.042829299277798</v>
      </c>
      <c r="AE56" s="76">
        <f>VLOOKUP($A56,'RevPAR Raw Data'!$B$6:$BE$43,'RevPAR Raw Data'!AO$1,FALSE)</f>
        <v>67.682628376571202</v>
      </c>
      <c r="AF56" s="77">
        <f>VLOOKUP($A56,'RevPAR Raw Data'!$B$6:$BE$43,'RevPAR Raw Data'!AP$1,FALSE)</f>
        <v>65.862728837924493</v>
      </c>
      <c r="AG56" s="78">
        <f>VLOOKUP($A56,'RevPAR Raw Data'!$B$6:$BE$43,'RevPAR Raw Data'!AR$1,FALSE)</f>
        <v>57.651943988079303</v>
      </c>
    </row>
    <row r="57" spans="1:33" ht="17.25" thickBot="1" x14ac:dyDescent="0.25">
      <c r="A57" s="59" t="s">
        <v>14</v>
      </c>
      <c r="B57" s="43">
        <f>(VLOOKUP($A56,'Occupancy Raw Data'!$B$8:$BE$51,'Occupancy Raw Data'!AT$3,FALSE))/100</f>
        <v>5.5415586602030999E-3</v>
      </c>
      <c r="C57" s="44">
        <f>(VLOOKUP($A56,'Occupancy Raw Data'!$B$8:$BE$51,'Occupancy Raw Data'!AU$3,FALSE))/100</f>
        <v>8.3472092557857799E-2</v>
      </c>
      <c r="D57" s="44">
        <f>(VLOOKUP($A56,'Occupancy Raw Data'!$B$8:$BE$51,'Occupancy Raw Data'!AV$3,FALSE))/100</f>
        <v>5.18246769177286E-3</v>
      </c>
      <c r="E57" s="44">
        <f>(VLOOKUP($A56,'Occupancy Raw Data'!$B$8:$BE$51,'Occupancy Raw Data'!AW$3,FALSE))/100</f>
        <v>1.9514399148471098E-2</v>
      </c>
      <c r="F57" s="44">
        <f>(VLOOKUP($A56,'Occupancy Raw Data'!$B$8:$BE$51,'Occupancy Raw Data'!AX$3,FALSE))/100</f>
        <v>-9.7855558828159286E-2</v>
      </c>
      <c r="G57" s="44">
        <f>(VLOOKUP($A56,'Occupancy Raw Data'!$B$8:$BE$51,'Occupancy Raw Data'!AY$3,FALSE))/100</f>
        <v>1.4296749968918702E-3</v>
      </c>
      <c r="H57" s="45">
        <f>(VLOOKUP($A56,'Occupancy Raw Data'!$B$8:$BE$51,'Occupancy Raw Data'!BA$3,FALSE))/100</f>
        <v>-4.2827045213266003E-2</v>
      </c>
      <c r="I57" s="45">
        <f>(VLOOKUP($A56,'Occupancy Raw Data'!$B$8:$BE$51,'Occupancy Raw Data'!BB$3,FALSE))/100</f>
        <v>6.3780785079176503E-3</v>
      </c>
      <c r="J57" s="44">
        <f>(VLOOKUP($A56,'Occupancy Raw Data'!$B$8:$BE$51,'Occupancy Raw Data'!BC$3,FALSE))/100</f>
        <v>-1.8659254174707998E-2</v>
      </c>
      <c r="K57" s="46">
        <f>(VLOOKUP($A56,'Occupancy Raw Data'!$B$8:$BE$51,'Occupancy Raw Data'!BE$3,FALSE))/100</f>
        <v>-4.9863347934211702E-3</v>
      </c>
      <c r="M57" s="43">
        <f>(VLOOKUP($A56,'ADR Raw Data'!$B$6:$BE$49,'ADR Raw Data'!AT$1,FALSE))/100</f>
        <v>3.8428316909116897E-2</v>
      </c>
      <c r="N57" s="44">
        <f>(VLOOKUP($A56,'ADR Raw Data'!$B$6:$BE$49,'ADR Raw Data'!AU$1,FALSE))/100</f>
        <v>6.2386595451393201E-4</v>
      </c>
      <c r="O57" s="44">
        <f>(VLOOKUP($A56,'ADR Raw Data'!$B$6:$BE$49,'ADR Raw Data'!AV$1,FALSE))/100</f>
        <v>-2.6705511397348499E-2</v>
      </c>
      <c r="P57" s="44">
        <f>(VLOOKUP($A56,'ADR Raw Data'!$B$6:$BE$49,'ADR Raw Data'!AW$1,FALSE))/100</f>
        <v>0.21841142290521098</v>
      </c>
      <c r="Q57" s="44">
        <f>(VLOOKUP($A56,'ADR Raw Data'!$B$6:$BE$49,'ADR Raw Data'!AX$1,FALSE))/100</f>
        <v>8.1342377266331506E-2</v>
      </c>
      <c r="R57" s="44">
        <f>(VLOOKUP($A56,'ADR Raw Data'!$B$6:$BE$49,'ADR Raw Data'!AY$1,FALSE))/100</f>
        <v>5.9029282011275906E-2</v>
      </c>
      <c r="S57" s="45">
        <f>(VLOOKUP($A56,'ADR Raw Data'!$B$6:$BE$49,'ADR Raw Data'!BA$1,FALSE))/100</f>
        <v>-2.3819077481532199E-3</v>
      </c>
      <c r="T57" s="45">
        <f>(VLOOKUP($A56,'ADR Raw Data'!$B$6:$BE$49,'ADR Raw Data'!BB$1,FALSE))/100</f>
        <v>2.1363242806369601E-2</v>
      </c>
      <c r="U57" s="44">
        <f>(VLOOKUP($A56,'ADR Raw Data'!$B$6:$BE$49,'ADR Raw Data'!BC$1,FALSE))/100</f>
        <v>9.893930585543111E-3</v>
      </c>
      <c r="V57" s="46">
        <f>(VLOOKUP($A56,'ADR Raw Data'!$B$6:$BE$49,'ADR Raw Data'!BE$1,FALSE))/100</f>
        <v>4.2008736342448699E-2</v>
      </c>
      <c r="X57" s="43">
        <f>(VLOOKUP($A56,'RevPAR Raw Data'!$B$6:$BE$49,'RevPAR Raw Data'!AT$1,FALSE))/100</f>
        <v>4.4182828341684799E-2</v>
      </c>
      <c r="Y57" s="44">
        <f>(VLOOKUP($A56,'RevPAR Raw Data'!$B$6:$BE$49,'RevPAR Raw Data'!AU$1,FALSE))/100</f>
        <v>8.4148033909070608E-2</v>
      </c>
      <c r="Z57" s="44">
        <f>(VLOOKUP($A56,'RevPAR Raw Data'!$B$6:$BE$49,'RevPAR Raw Data'!AV$1,FALSE))/100</f>
        <v>-2.16614441555847E-2</v>
      </c>
      <c r="AA57" s="44">
        <f>(VLOOKUP($A56,'RevPAR Raw Data'!$B$6:$BE$49,'RevPAR Raw Data'!AW$1,FALSE))/100</f>
        <v>0.24218798973883998</v>
      </c>
      <c r="AB57" s="44">
        <f>(VLOOKUP($A56,'RevPAR Raw Data'!$B$6:$BE$49,'RevPAR Raw Data'!AX$1,FALSE))/100</f>
        <v>-2.4472985345635599E-2</v>
      </c>
      <c r="AC57" s="44">
        <f>(VLOOKUP($A56,'RevPAR Raw Data'!$B$6:$BE$49,'RevPAR Raw Data'!AY$1,FALSE))/100</f>
        <v>6.0543349696743798E-2</v>
      </c>
      <c r="AD57" s="45">
        <f>(VLOOKUP($A56,'RevPAR Raw Data'!$B$6:$BE$49,'RevPAR Raw Data'!BA$1,FALSE))/100</f>
        <v>-4.5106942890595206E-2</v>
      </c>
      <c r="AE57" s="45">
        <f>(VLOOKUP($A56,'RevPAR Raw Data'!$B$6:$BE$49,'RevPAR Raw Data'!BB$1,FALSE))/100</f>
        <v>2.7877577754089899E-2</v>
      </c>
      <c r="AF57" s="44">
        <f>(VLOOKUP($A56,'RevPAR Raw Data'!$B$6:$BE$49,'RevPAR Raw Data'!BC$1,FALSE))/100</f>
        <v>-8.9499369547475002E-3</v>
      </c>
      <c r="AG57" s="46">
        <f>(VLOOKUP($A56,'RevPAR Raw Data'!$B$6:$BE$49,'RevPAR Raw Data'!BE$1,FALSE))/100</f>
        <v>3.6812931925375596E-2</v>
      </c>
    </row>
    <row r="58" spans="1:33" x14ac:dyDescent="0.2">
      <c r="A58" s="108"/>
      <c r="B58" s="84"/>
      <c r="C58" s="85"/>
      <c r="D58" s="85"/>
      <c r="E58" s="85"/>
      <c r="F58" s="85"/>
      <c r="G58" s="86"/>
      <c r="H58" s="85"/>
      <c r="I58" s="85"/>
      <c r="J58" s="86"/>
      <c r="K58" s="87"/>
      <c r="M58" s="84"/>
      <c r="N58" s="85"/>
      <c r="O58" s="85"/>
      <c r="P58" s="85"/>
      <c r="Q58" s="85"/>
      <c r="R58" s="86"/>
      <c r="S58" s="85"/>
      <c r="T58" s="85"/>
      <c r="U58" s="86"/>
      <c r="V58" s="87"/>
      <c r="X58" s="84"/>
      <c r="Y58" s="85"/>
      <c r="Z58" s="85"/>
      <c r="AA58" s="85"/>
      <c r="AB58" s="85"/>
      <c r="AC58" s="86"/>
      <c r="AD58" s="85"/>
      <c r="AE58" s="85"/>
      <c r="AF58" s="86"/>
      <c r="AG58" s="87"/>
    </row>
    <row r="59" spans="1:33" x14ac:dyDescent="0.2">
      <c r="A59" s="88" t="s">
        <v>34</v>
      </c>
      <c r="B59" s="71">
        <f>(VLOOKUP($A59,'Occupancy Raw Data'!$B$8:$BE$45,'Occupancy Raw Data'!AG$3,FALSE))/100</f>
        <v>0.39358246841278699</v>
      </c>
      <c r="C59" s="72">
        <f>(VLOOKUP($A59,'Occupancy Raw Data'!$B$8:$BE$45,'Occupancy Raw Data'!AH$3,FALSE))/100</f>
        <v>0.42906452382985999</v>
      </c>
      <c r="D59" s="72">
        <f>(VLOOKUP($A59,'Occupancy Raw Data'!$B$8:$BE$45,'Occupancy Raw Data'!AI$3,FALSE))/100</f>
        <v>0.43462748937232598</v>
      </c>
      <c r="E59" s="72">
        <f>(VLOOKUP($A59,'Occupancy Raw Data'!$B$8:$BE$45,'Occupancy Raw Data'!AJ$3,FALSE))/100</f>
        <v>0.47177452030372896</v>
      </c>
      <c r="F59" s="72">
        <f>(VLOOKUP($A59,'Occupancy Raw Data'!$B$8:$BE$45,'Occupancy Raw Data'!AK$3,FALSE))/100</f>
        <v>0.42254418818582001</v>
      </c>
      <c r="G59" s="73">
        <f>(VLOOKUP($A59,'Occupancy Raw Data'!$B$8:$BE$45,'Occupancy Raw Data'!AL$3,FALSE))/100</f>
        <v>0.43031867735232099</v>
      </c>
      <c r="H59" s="53">
        <f>(VLOOKUP($A59,'Occupancy Raw Data'!$B$8:$BE$45,'Occupancy Raw Data'!AN$3,FALSE))/100</f>
        <v>0.46418949996714604</v>
      </c>
      <c r="I59" s="53">
        <f>(VLOOKUP($A59,'Occupancy Raw Data'!$B$8:$BE$45,'Occupancy Raw Data'!AO$3,FALSE))/100</f>
        <v>0.48963357207000002</v>
      </c>
      <c r="J59" s="73">
        <f>(VLOOKUP($A59,'Occupancy Raw Data'!$B$8:$BE$45,'Occupancy Raw Data'!AP$3,FALSE))/100</f>
        <v>0.476911536018573</v>
      </c>
      <c r="K59" s="74">
        <f>(VLOOKUP($A59,'Occupancy Raw Data'!$B$8:$BE$45,'Occupancy Raw Data'!AR$3,FALSE))/100</f>
        <v>0.44363056447969301</v>
      </c>
      <c r="M59" s="75">
        <f>VLOOKUP($A59,'ADR Raw Data'!$B$6:$BE$43,'ADR Raw Data'!AG$1,FALSE)</f>
        <v>127.851795589487</v>
      </c>
      <c r="N59" s="76">
        <f>VLOOKUP($A59,'ADR Raw Data'!$B$6:$BE$43,'ADR Raw Data'!AH$1,FALSE)</f>
        <v>134.57228542114299</v>
      </c>
      <c r="O59" s="76">
        <f>VLOOKUP($A59,'ADR Raw Data'!$B$6:$BE$43,'ADR Raw Data'!AI$1,FALSE)</f>
        <v>137.73171829254099</v>
      </c>
      <c r="P59" s="76">
        <f>VLOOKUP($A59,'ADR Raw Data'!$B$6:$BE$43,'ADR Raw Data'!AJ$1,FALSE)</f>
        <v>142.31259261494401</v>
      </c>
      <c r="Q59" s="76">
        <f>VLOOKUP($A59,'ADR Raw Data'!$B$6:$BE$43,'ADR Raw Data'!AK$1,FALSE)</f>
        <v>130.52911036123501</v>
      </c>
      <c r="R59" s="77">
        <f>VLOOKUP($A59,'ADR Raw Data'!$B$6:$BE$43,'ADR Raw Data'!AL$1,FALSE)</f>
        <v>134.884352548376</v>
      </c>
      <c r="S59" s="76">
        <f>VLOOKUP($A59,'ADR Raw Data'!$B$6:$BE$43,'ADR Raw Data'!AN$1,FALSE)</f>
        <v>128.499927289027</v>
      </c>
      <c r="T59" s="76">
        <f>VLOOKUP($A59,'ADR Raw Data'!$B$6:$BE$43,'ADR Raw Data'!AO$1,FALSE)</f>
        <v>131.63038751610301</v>
      </c>
      <c r="U59" s="77">
        <f>VLOOKUP($A59,'ADR Raw Data'!$B$6:$BE$43,'ADR Raw Data'!AP$1,FALSE)</f>
        <v>130.106911297007</v>
      </c>
      <c r="V59" s="78">
        <f>VLOOKUP($A59,'ADR Raw Data'!$B$6:$BE$43,'ADR Raw Data'!AR$1,FALSE)</f>
        <v>133.41700837237599</v>
      </c>
      <c r="X59" s="75">
        <f>VLOOKUP($A59,'RevPAR Raw Data'!$B$6:$BE$43,'RevPAR Raw Data'!AG$1,FALSE)</f>
        <v>50.320225299117503</v>
      </c>
      <c r="Y59" s="76">
        <f>VLOOKUP($A59,'RevPAR Raw Data'!$B$6:$BE$43,'RevPAR Raw Data'!AH$1,FALSE)</f>
        <v>57.740193564919103</v>
      </c>
      <c r="Z59" s="76">
        <f>VLOOKUP($A59,'RevPAR Raw Data'!$B$6:$BE$43,'RevPAR Raw Data'!AI$1,FALSE)</f>
        <v>59.8619909284239</v>
      </c>
      <c r="AA59" s="76">
        <f>VLOOKUP($A59,'RevPAR Raw Data'!$B$6:$BE$43,'RevPAR Raw Data'!AJ$1,FALSE)</f>
        <v>67.139455114095497</v>
      </c>
      <c r="AB59" s="76">
        <f>VLOOKUP($A59,'RevPAR Raw Data'!$B$6:$BE$43,'RevPAR Raw Data'!AK$1,FALSE)</f>
        <v>55.154316972205699</v>
      </c>
      <c r="AC59" s="77">
        <f>VLOOKUP($A59,'RevPAR Raw Data'!$B$6:$BE$43,'RevPAR Raw Data'!AL$1,FALSE)</f>
        <v>58.043256184141804</v>
      </c>
      <c r="AD59" s="76">
        <f>VLOOKUP($A59,'RevPAR Raw Data'!$B$6:$BE$43,'RevPAR Raw Data'!AN$1,FALSE)</f>
        <v>59.6483169941082</v>
      </c>
      <c r="AE59" s="76">
        <f>VLOOKUP($A59,'RevPAR Raw Data'!$B$6:$BE$43,'RevPAR Raw Data'!AO$1,FALSE)</f>
        <v>64.450656832468098</v>
      </c>
      <c r="AF59" s="77">
        <f>VLOOKUP($A59,'RevPAR Raw Data'!$B$6:$BE$43,'RevPAR Raw Data'!AP$1,FALSE)</f>
        <v>62.049486913288199</v>
      </c>
      <c r="AG59" s="78">
        <f>VLOOKUP($A59,'RevPAR Raw Data'!$B$6:$BE$43,'RevPAR Raw Data'!AR$1,FALSE)</f>
        <v>59.187862735429299</v>
      </c>
    </row>
    <row r="60" spans="1:33" x14ac:dyDescent="0.2">
      <c r="A60" s="55" t="s">
        <v>14</v>
      </c>
      <c r="B60" s="43">
        <f>(VLOOKUP($A59,'Occupancy Raw Data'!$B$8:$BE$51,'Occupancy Raw Data'!AT$3,FALSE))/100</f>
        <v>-9.5063630981549102E-2</v>
      </c>
      <c r="C60" s="44">
        <f>(VLOOKUP($A59,'Occupancy Raw Data'!$B$8:$BE$51,'Occupancy Raw Data'!AU$3,FALSE))/100</f>
        <v>-2.5672691004651398E-2</v>
      </c>
      <c r="D60" s="44">
        <f>(VLOOKUP($A59,'Occupancy Raw Data'!$B$8:$BE$51,'Occupancy Raw Data'!AV$3,FALSE))/100</f>
        <v>-8.6754670028276804E-2</v>
      </c>
      <c r="E60" s="44">
        <f>(VLOOKUP($A59,'Occupancy Raw Data'!$B$8:$BE$51,'Occupancy Raw Data'!AW$3,FALSE))/100</f>
        <v>0.104076515254094</v>
      </c>
      <c r="F60" s="44">
        <f>(VLOOKUP($A59,'Occupancy Raw Data'!$B$8:$BE$51,'Occupancy Raw Data'!AX$3,FALSE))/100</f>
        <v>-3.0392842035926002E-2</v>
      </c>
      <c r="G60" s="44">
        <f>(VLOOKUP($A59,'Occupancy Raw Data'!$B$8:$BE$51,'Occupancy Raw Data'!AY$3,FALSE))/100</f>
        <v>-2.8315428061892699E-2</v>
      </c>
      <c r="H60" s="45">
        <f>(VLOOKUP($A59,'Occupancy Raw Data'!$B$8:$BE$51,'Occupancy Raw Data'!BA$3,FALSE))/100</f>
        <v>-3.53407827723492E-2</v>
      </c>
      <c r="I60" s="45">
        <f>(VLOOKUP($A59,'Occupancy Raw Data'!$B$8:$BE$51,'Occupancy Raw Data'!BB$3,FALSE))/100</f>
        <v>-3.26580837932271E-2</v>
      </c>
      <c r="J60" s="44">
        <f>(VLOOKUP($A59,'Occupancy Raw Data'!$B$8:$BE$51,'Occupancy Raw Data'!BC$3,FALSE))/100</f>
        <v>-3.3965512888986103E-2</v>
      </c>
      <c r="K60" s="46">
        <f>(VLOOKUP($A59,'Occupancy Raw Data'!$B$8:$BE$51,'Occupancy Raw Data'!BE$3,FALSE))/100</f>
        <v>-3.00664016980382E-2</v>
      </c>
      <c r="M60" s="43">
        <f>(VLOOKUP($A59,'ADR Raw Data'!$B$6:$BE$49,'ADR Raw Data'!AT$1,FALSE))/100</f>
        <v>-2.2008513862467299E-2</v>
      </c>
      <c r="N60" s="44">
        <f>(VLOOKUP($A59,'ADR Raw Data'!$B$6:$BE$49,'ADR Raw Data'!AU$1,FALSE))/100</f>
        <v>-2.1764797302894601E-2</v>
      </c>
      <c r="O60" s="44">
        <f>(VLOOKUP($A59,'ADR Raw Data'!$B$6:$BE$49,'ADR Raw Data'!AV$1,FALSE))/100</f>
        <v>-6.6275830849827105E-2</v>
      </c>
      <c r="P60" s="44">
        <f>(VLOOKUP($A59,'ADR Raw Data'!$B$6:$BE$49,'ADR Raw Data'!AW$1,FALSE))/100</f>
        <v>3.6729301206040801E-2</v>
      </c>
      <c r="Q60" s="44">
        <f>(VLOOKUP($A59,'ADR Raw Data'!$B$6:$BE$49,'ADR Raw Data'!AX$1,FALSE))/100</f>
        <v>-9.6009997182748899E-3</v>
      </c>
      <c r="R60" s="44">
        <f>(VLOOKUP($A59,'ADR Raw Data'!$B$6:$BE$49,'ADR Raw Data'!AY$1,FALSE))/100</f>
        <v>-1.66378738497093E-2</v>
      </c>
      <c r="S60" s="45">
        <f>(VLOOKUP($A59,'ADR Raw Data'!$B$6:$BE$49,'ADR Raw Data'!BA$1,FALSE))/100</f>
        <v>-1.6465256999438401E-2</v>
      </c>
      <c r="T60" s="45">
        <f>(VLOOKUP($A59,'ADR Raw Data'!$B$6:$BE$49,'ADR Raw Data'!BB$1,FALSE))/100</f>
        <v>-1.16627028493886E-2</v>
      </c>
      <c r="U60" s="44">
        <f>(VLOOKUP($A59,'ADR Raw Data'!$B$6:$BE$49,'ADR Raw Data'!BC$1,FALSE))/100</f>
        <v>-1.3963765927508399E-2</v>
      </c>
      <c r="V60" s="46">
        <f>(VLOOKUP($A59,'ADR Raw Data'!$B$6:$BE$49,'ADR Raw Data'!BE$1,FALSE))/100</f>
        <v>-1.57882359584848E-2</v>
      </c>
      <c r="X60" s="43">
        <f>(VLOOKUP($A59,'RevPAR Raw Data'!$B$6:$BE$49,'RevPAR Raw Data'!AT$1,FALSE))/100</f>
        <v>-0.11497993560374199</v>
      </c>
      <c r="Y60" s="44">
        <f>(VLOOKUP($A59,'RevPAR Raw Data'!$B$6:$BE$49,'RevPAR Raw Data'!AU$1,FALSE))/100</f>
        <v>-4.6878727391609996E-2</v>
      </c>
      <c r="Z60" s="44">
        <f>(VLOOKUP($A59,'RevPAR Raw Data'!$B$6:$BE$49,'RevPAR Raw Data'!AV$1,FALSE))/100</f>
        <v>-0.14728076304187701</v>
      </c>
      <c r="AA60" s="44">
        <f>(VLOOKUP($A59,'RevPAR Raw Data'!$B$6:$BE$49,'RevPAR Raw Data'!AW$1,FALSE))/100</f>
        <v>0.144628474137378</v>
      </c>
      <c r="AB60" s="44">
        <f>(VLOOKUP($A59,'RevPAR Raw Data'!$B$6:$BE$49,'RevPAR Raw Data'!AX$1,FALSE))/100</f>
        <v>-3.97020400863764E-2</v>
      </c>
      <c r="AC60" s="44">
        <f>(VLOOKUP($A59,'RevPAR Raw Data'!$B$6:$BE$49,'RevPAR Raw Data'!AY$1,FALSE))/100</f>
        <v>-4.4482193391507802E-2</v>
      </c>
      <c r="AD60" s="45">
        <f>(VLOOKUP($A59,'RevPAR Raw Data'!$B$6:$BE$49,'RevPAR Raw Data'!BA$1,FALSE))/100</f>
        <v>-5.1224144700879597E-2</v>
      </c>
      <c r="AE60" s="45">
        <f>(VLOOKUP($A59,'RevPAR Raw Data'!$B$6:$BE$49,'RevPAR Raw Data'!BB$1,FALSE))/100</f>
        <v>-4.3939905115704898E-2</v>
      </c>
      <c r="AF60" s="44">
        <f>(VLOOKUP($A59,'RevPAR Raw Data'!$B$6:$BE$49,'RevPAR Raw Data'!BC$1,FALSE))/100</f>
        <v>-4.7454992344904898E-2</v>
      </c>
      <c r="AG60" s="46">
        <f>(VLOOKUP($A59,'RevPAR Raw Data'!$B$6:$BE$49,'RevPAR Raw Data'!BE$1,FALSE))/100</f>
        <v>-4.5379942212091899E-2</v>
      </c>
    </row>
    <row r="61" spans="1:33" x14ac:dyDescent="0.2">
      <c r="A61" s="93"/>
      <c r="B61" s="71"/>
      <c r="C61" s="72"/>
      <c r="D61" s="72"/>
      <c r="E61" s="72"/>
      <c r="F61" s="72"/>
      <c r="G61" s="72"/>
      <c r="H61" s="53"/>
      <c r="I61" s="53"/>
      <c r="J61" s="72"/>
      <c r="K61" s="95"/>
      <c r="M61" s="75"/>
      <c r="N61" s="76"/>
      <c r="O61" s="76"/>
      <c r="P61" s="76"/>
      <c r="Q61" s="76"/>
      <c r="R61" s="77"/>
      <c r="S61" s="76"/>
      <c r="T61" s="76"/>
      <c r="U61" s="77"/>
      <c r="V61" s="78"/>
      <c r="X61" s="75"/>
      <c r="Y61" s="76"/>
      <c r="Z61" s="76"/>
      <c r="AA61" s="76"/>
      <c r="AB61" s="76"/>
      <c r="AC61" s="77"/>
      <c r="AD61" s="76"/>
      <c r="AE61" s="76"/>
      <c r="AF61" s="77"/>
      <c r="AG61" s="78"/>
    </row>
    <row r="62" spans="1:33" x14ac:dyDescent="0.2">
      <c r="A62" s="70" t="s">
        <v>35</v>
      </c>
      <c r="B62" s="71">
        <f>(VLOOKUP($A62,'Occupancy Raw Data'!$B$8:$BE$45,'Occupancy Raw Data'!AG$3,FALSE))/100</f>
        <v>0.387216677063838</v>
      </c>
      <c r="C62" s="72">
        <f>(VLOOKUP($A62,'Occupancy Raw Data'!$B$8:$BE$45,'Occupancy Raw Data'!AH$3,FALSE))/100</f>
        <v>0.432002495321272</v>
      </c>
      <c r="D62" s="72">
        <f>(VLOOKUP($A62,'Occupancy Raw Data'!$B$8:$BE$45,'Occupancy Raw Data'!AI$3,FALSE))/100</f>
        <v>0.45141921397379903</v>
      </c>
      <c r="E62" s="72">
        <f>(VLOOKUP($A62,'Occupancy Raw Data'!$B$8:$BE$45,'Occupancy Raw Data'!AJ$3,FALSE))/100</f>
        <v>0.48323456019962502</v>
      </c>
      <c r="F62" s="72">
        <f>(VLOOKUP($A62,'Occupancy Raw Data'!$B$8:$BE$45,'Occupancy Raw Data'!AK$3,FALSE))/100</f>
        <v>0.39906945310875402</v>
      </c>
      <c r="G62" s="73">
        <f>(VLOOKUP($A62,'Occupancy Raw Data'!$B$8:$BE$45,'Occupancy Raw Data'!AL$3,FALSE))/100</f>
        <v>0.430588479933458</v>
      </c>
      <c r="H62" s="53">
        <f>(VLOOKUP($A62,'Occupancy Raw Data'!$B$8:$BE$45,'Occupancy Raw Data'!AN$3,FALSE))/100</f>
        <v>0.42573819920981398</v>
      </c>
      <c r="I62" s="53">
        <f>(VLOOKUP($A62,'Occupancy Raw Data'!$B$8:$BE$45,'Occupancy Raw Data'!AO$3,FALSE))/100</f>
        <v>0.429325223539197</v>
      </c>
      <c r="J62" s="73">
        <f>(VLOOKUP($A62,'Occupancy Raw Data'!$B$8:$BE$45,'Occupancy Raw Data'!AP$3,FALSE))/100</f>
        <v>0.42753171137450602</v>
      </c>
      <c r="K62" s="74">
        <f>(VLOOKUP($A62,'Occupancy Raw Data'!$B$8:$BE$45,'Occupancy Raw Data'!AR$3,FALSE))/100</f>
        <v>0.42971511748804303</v>
      </c>
      <c r="M62" s="75">
        <f>VLOOKUP($A62,'ADR Raw Data'!$B$6:$BE$43,'ADR Raw Data'!AG$1,FALSE)</f>
        <v>133.10600255084901</v>
      </c>
      <c r="N62" s="76">
        <f>VLOOKUP($A62,'ADR Raw Data'!$B$6:$BE$43,'ADR Raw Data'!AH$1,FALSE)</f>
        <v>150.162418772563</v>
      </c>
      <c r="O62" s="76">
        <f>VLOOKUP($A62,'ADR Raw Data'!$B$6:$BE$43,'ADR Raw Data'!AI$1,FALSE)</f>
        <v>156.31740657568901</v>
      </c>
      <c r="P62" s="76">
        <f>VLOOKUP($A62,'ADR Raw Data'!$B$6:$BE$43,'ADR Raw Data'!AJ$1,FALSE)</f>
        <v>160.02175891560401</v>
      </c>
      <c r="Q62" s="76">
        <f>VLOOKUP($A62,'ADR Raw Data'!$B$6:$BE$43,'ADR Raw Data'!AK$1,FALSE)</f>
        <v>140.59070735361101</v>
      </c>
      <c r="R62" s="77">
        <f>VLOOKUP($A62,'ADR Raw Data'!$B$6:$BE$43,'ADR Raw Data'!AL$1,FALSE)</f>
        <v>148.82403981745301</v>
      </c>
      <c r="S62" s="76">
        <f>VLOOKUP($A62,'ADR Raw Data'!$B$6:$BE$43,'ADR Raw Data'!AN$1,FALSE)</f>
        <v>126.054399535991</v>
      </c>
      <c r="T62" s="76">
        <f>VLOOKUP($A62,'ADR Raw Data'!$B$6:$BE$43,'ADR Raw Data'!AO$1,FALSE)</f>
        <v>123.71248652903</v>
      </c>
      <c r="U62" s="77">
        <f>VLOOKUP($A62,'ADR Raw Data'!$B$6:$BE$43,'ADR Raw Data'!AP$1,FALSE)</f>
        <v>124.878530824416</v>
      </c>
      <c r="V62" s="78">
        <f>VLOOKUP($A62,'ADR Raw Data'!$B$6:$BE$43,'ADR Raw Data'!AR$1,FALSE)</f>
        <v>142.017228232691</v>
      </c>
      <c r="X62" s="75">
        <f>VLOOKUP($A62,'RevPAR Raw Data'!$B$6:$BE$43,'RevPAR Raw Data'!AG$1,FALSE)</f>
        <v>51.540864004990603</v>
      </c>
      <c r="Y62" s="76">
        <f>VLOOKUP($A62,'RevPAR Raw Data'!$B$6:$BE$43,'RevPAR Raw Data'!AH$1,FALSE)</f>
        <v>64.870539613225205</v>
      </c>
      <c r="Z62" s="76">
        <f>VLOOKUP($A62,'RevPAR Raw Data'!$B$6:$BE$43,'RevPAR Raw Data'!AI$1,FALSE)</f>
        <v>70.564680806820505</v>
      </c>
      <c r="AA62" s="76">
        <f>VLOOKUP($A62,'RevPAR Raw Data'!$B$6:$BE$43,'RevPAR Raw Data'!AJ$1,FALSE)</f>
        <v>77.328044291952494</v>
      </c>
      <c r="AB62" s="76">
        <f>VLOOKUP($A62,'RevPAR Raw Data'!$B$6:$BE$43,'RevPAR Raw Data'!AK$1,FALSE)</f>
        <v>56.105456695778699</v>
      </c>
      <c r="AC62" s="77">
        <f>VLOOKUP($A62,'RevPAR Raw Data'!$B$6:$BE$43,'RevPAR Raw Data'!AL$1,FALSE)</f>
        <v>64.081917082553502</v>
      </c>
      <c r="AD62" s="76">
        <f>VLOOKUP($A62,'RevPAR Raw Data'!$B$6:$BE$43,'RevPAR Raw Data'!AN$1,FALSE)</f>
        <v>53.666173060927399</v>
      </c>
      <c r="AE62" s="76">
        <f>VLOOKUP($A62,'RevPAR Raw Data'!$B$6:$BE$43,'RevPAR Raw Data'!AO$1,FALSE)</f>
        <v>53.112890933666002</v>
      </c>
      <c r="AF62" s="77">
        <f>VLOOKUP($A62,'RevPAR Raw Data'!$B$6:$BE$43,'RevPAR Raw Data'!AP$1,FALSE)</f>
        <v>53.3895319972967</v>
      </c>
      <c r="AG62" s="78">
        <f>VLOOKUP($A62,'RevPAR Raw Data'!$B$6:$BE$43,'RevPAR Raw Data'!AR$1,FALSE)</f>
        <v>61.026949915337298</v>
      </c>
    </row>
    <row r="63" spans="1:33" x14ac:dyDescent="0.2">
      <c r="A63" s="55" t="s">
        <v>14</v>
      </c>
      <c r="B63" s="43">
        <f>(VLOOKUP($A62,'Occupancy Raw Data'!$B$8:$BE$51,'Occupancy Raw Data'!AT$3,FALSE))/100</f>
        <v>-5.7425952024406E-2</v>
      </c>
      <c r="C63" s="44">
        <f>(VLOOKUP($A62,'Occupancy Raw Data'!$B$8:$BE$51,'Occupancy Raw Data'!AU$3,FALSE))/100</f>
        <v>3.6654959360047702E-3</v>
      </c>
      <c r="D63" s="44">
        <f>(VLOOKUP($A62,'Occupancy Raw Data'!$B$8:$BE$51,'Occupancy Raw Data'!AV$3,FALSE))/100</f>
        <v>-1.51977524310249E-2</v>
      </c>
      <c r="E63" s="44">
        <f>(VLOOKUP($A62,'Occupancy Raw Data'!$B$8:$BE$51,'Occupancy Raw Data'!AW$3,FALSE))/100</f>
        <v>0.15501001642494899</v>
      </c>
      <c r="F63" s="44">
        <f>(VLOOKUP($A62,'Occupancy Raw Data'!$B$8:$BE$51,'Occupancy Raw Data'!AX$3,FALSE))/100</f>
        <v>-5.6281112067524397E-2</v>
      </c>
      <c r="G63" s="44">
        <f>(VLOOKUP($A62,'Occupancy Raw Data'!$B$8:$BE$51,'Occupancy Raw Data'!AY$3,FALSE))/100</f>
        <v>5.6160012382482005E-3</v>
      </c>
      <c r="H63" s="45">
        <f>(VLOOKUP($A62,'Occupancy Raw Data'!$B$8:$BE$51,'Occupancy Raw Data'!BA$3,FALSE))/100</f>
        <v>-7.3221644041888204E-2</v>
      </c>
      <c r="I63" s="45">
        <f>(VLOOKUP($A62,'Occupancy Raw Data'!$B$8:$BE$51,'Occupancy Raw Data'!BB$3,FALSE))/100</f>
        <v>-5.9827108176001398E-2</v>
      </c>
      <c r="J63" s="44">
        <f>(VLOOKUP($A62,'Occupancy Raw Data'!$B$8:$BE$51,'Occupancy Raw Data'!BC$3,FALSE))/100</f>
        <v>-6.6544331296459897E-2</v>
      </c>
      <c r="K63" s="46">
        <f>(VLOOKUP($A62,'Occupancy Raw Data'!$B$8:$BE$51,'Occupancy Raw Data'!BE$3,FALSE))/100</f>
        <v>-1.5979420962002899E-2</v>
      </c>
      <c r="M63" s="43">
        <f>(VLOOKUP($A62,'ADR Raw Data'!$B$6:$BE$49,'ADR Raw Data'!AT$1,FALSE))/100</f>
        <v>0.100497705352913</v>
      </c>
      <c r="N63" s="44">
        <f>(VLOOKUP($A62,'ADR Raw Data'!$B$6:$BE$49,'ADR Raw Data'!AU$1,FALSE))/100</f>
        <v>7.20638277514008E-2</v>
      </c>
      <c r="O63" s="44">
        <f>(VLOOKUP($A62,'ADR Raw Data'!$B$6:$BE$49,'ADR Raw Data'!AV$1,FALSE))/100</f>
        <v>4.1140641104048303E-2</v>
      </c>
      <c r="P63" s="44">
        <f>(VLOOKUP($A62,'ADR Raw Data'!$B$6:$BE$49,'ADR Raw Data'!AW$1,FALSE))/100</f>
        <v>0.13273032630661399</v>
      </c>
      <c r="Q63" s="44">
        <f>(VLOOKUP($A62,'ADR Raw Data'!$B$6:$BE$49,'ADR Raw Data'!AX$1,FALSE))/100</f>
        <v>0.100661387886609</v>
      </c>
      <c r="R63" s="44">
        <f>(VLOOKUP($A62,'ADR Raw Data'!$B$6:$BE$49,'ADR Raw Data'!AY$1,FALSE))/100</f>
        <v>9.142554861101379E-2</v>
      </c>
      <c r="S63" s="45">
        <f>(VLOOKUP($A62,'ADR Raw Data'!$B$6:$BE$49,'ADR Raw Data'!BA$1,FALSE))/100</f>
        <v>9.1035601867254096E-2</v>
      </c>
      <c r="T63" s="45">
        <f>(VLOOKUP($A62,'ADR Raw Data'!$B$6:$BE$49,'ADR Raw Data'!BB$1,FALSE))/100</f>
        <v>7.59154562719703E-2</v>
      </c>
      <c r="U63" s="44">
        <f>(VLOOKUP($A62,'ADR Raw Data'!$B$6:$BE$49,'ADR Raw Data'!BC$1,FALSE))/100</f>
        <v>8.3443302388830493E-2</v>
      </c>
      <c r="V63" s="46">
        <f>(VLOOKUP($A62,'ADR Raw Data'!$B$6:$BE$49,'ADR Raw Data'!BE$1,FALSE))/100</f>
        <v>9.2064582183242094E-2</v>
      </c>
      <c r="X63" s="43">
        <f>(VLOOKUP($A62,'RevPAR Raw Data'!$B$6:$BE$49,'RevPAR Raw Data'!AT$1,FALSE))/100</f>
        <v>3.73005769223482E-2</v>
      </c>
      <c r="Y63" s="44">
        <f>(VLOOKUP($A62,'RevPAR Raw Data'!$B$6:$BE$49,'RevPAR Raw Data'!AU$1,FALSE))/100</f>
        <v>7.5993473355161309E-2</v>
      </c>
      <c r="Z63" s="44">
        <f>(VLOOKUP($A62,'RevPAR Raw Data'!$B$6:$BE$49,'RevPAR Raw Data'!AV$1,FALSE))/100</f>
        <v>2.5317643394670401E-2</v>
      </c>
      <c r="AA63" s="44">
        <f>(VLOOKUP($A62,'RevPAR Raw Data'!$B$6:$BE$49,'RevPAR Raw Data'!AW$1,FALSE))/100</f>
        <v>0.30831487279244002</v>
      </c>
      <c r="AB63" s="44">
        <f>(VLOOKUP($A62,'RevPAR Raw Data'!$B$6:$BE$49,'RevPAR Raw Data'!AX$1,FALSE))/100</f>
        <v>3.8714940966566101E-2</v>
      </c>
      <c r="AC63" s="44">
        <f>(VLOOKUP($A62,'RevPAR Raw Data'!$B$6:$BE$49,'RevPAR Raw Data'!AY$1,FALSE))/100</f>
        <v>9.7554995843468995E-2</v>
      </c>
      <c r="AD63" s="45">
        <f>(VLOOKUP($A62,'RevPAR Raw Data'!$B$6:$BE$49,'RevPAR Raw Data'!BA$1,FALSE))/100</f>
        <v>1.11481813903027E-2</v>
      </c>
      <c r="AE63" s="45">
        <f>(VLOOKUP($A62,'RevPAR Raw Data'!$B$6:$BE$49,'RevPAR Raw Data'!BB$1,FALSE))/100</f>
        <v>1.1546545881355199E-2</v>
      </c>
      <c r="AF63" s="44">
        <f>(VLOOKUP($A62,'RevPAR Raw Data'!$B$6:$BE$49,'RevPAR Raw Data'!BC$1,FALSE))/100</f>
        <v>1.1346292333737599E-2</v>
      </c>
      <c r="AG63" s="46">
        <f>(VLOOKUP($A62,'RevPAR Raw Data'!$B$6:$BE$49,'RevPAR Raw Data'!BE$1,FALSE))/100</f>
        <v>7.4614022506842306E-2</v>
      </c>
    </row>
    <row r="64" spans="1:33" x14ac:dyDescent="0.2">
      <c r="A64" s="93"/>
      <c r="B64" s="71"/>
      <c r="C64" s="72"/>
      <c r="D64" s="72"/>
      <c r="E64" s="72"/>
      <c r="F64" s="72"/>
      <c r="G64" s="73"/>
      <c r="H64" s="53"/>
      <c r="I64" s="53"/>
      <c r="J64" s="73"/>
      <c r="K64" s="74"/>
      <c r="M64" s="75"/>
      <c r="N64" s="76"/>
      <c r="O64" s="76"/>
      <c r="P64" s="76"/>
      <c r="Q64" s="76"/>
      <c r="R64" s="77"/>
      <c r="S64" s="76"/>
      <c r="T64" s="76"/>
      <c r="U64" s="77"/>
      <c r="V64" s="78"/>
      <c r="X64" s="75"/>
      <c r="Y64" s="76"/>
      <c r="Z64" s="76"/>
      <c r="AA64" s="76"/>
      <c r="AB64" s="76"/>
      <c r="AC64" s="77"/>
      <c r="AD64" s="76"/>
      <c r="AE64" s="76"/>
      <c r="AF64" s="77"/>
      <c r="AG64" s="78"/>
    </row>
    <row r="65" spans="1:33" x14ac:dyDescent="0.2">
      <c r="A65" s="70" t="s">
        <v>36</v>
      </c>
      <c r="B65" s="71">
        <f>(VLOOKUP($A65,'Occupancy Raw Data'!$B$8:$BE$45,'Occupancy Raw Data'!AG$3,FALSE))/100</f>
        <v>0.37458980688253196</v>
      </c>
      <c r="C65" s="72">
        <f>(VLOOKUP($A65,'Occupancy Raw Data'!$B$8:$BE$45,'Occupancy Raw Data'!AH$3,FALSE))/100</f>
        <v>0.40203281544939701</v>
      </c>
      <c r="D65" s="72">
        <f>(VLOOKUP($A65,'Occupancy Raw Data'!$B$8:$BE$45,'Occupancy Raw Data'!AI$3,FALSE))/100</f>
        <v>0.41936982721068605</v>
      </c>
      <c r="E65" s="72">
        <f>(VLOOKUP($A65,'Occupancy Raw Data'!$B$8:$BE$45,'Occupancy Raw Data'!AJ$3,FALSE))/100</f>
        <v>0.50384782924350202</v>
      </c>
      <c r="F65" s="72">
        <f>(VLOOKUP($A65,'Occupancy Raw Data'!$B$8:$BE$45,'Occupancy Raw Data'!AK$3,FALSE))/100</f>
        <v>0.48119951182658199</v>
      </c>
      <c r="G65" s="73">
        <f>(VLOOKUP($A65,'Occupancy Raw Data'!$B$8:$BE$45,'Occupancy Raw Data'!AL$3,FALSE))/100</f>
        <v>0.43620246988161704</v>
      </c>
      <c r="H65" s="53">
        <f>(VLOOKUP($A65,'Occupancy Raw Data'!$B$8:$BE$45,'Occupancy Raw Data'!AN$3,FALSE))/100</f>
        <v>0.52188062997617202</v>
      </c>
      <c r="I65" s="53">
        <f>(VLOOKUP($A65,'Occupancy Raw Data'!$B$8:$BE$45,'Occupancy Raw Data'!AO$3,FALSE))/100</f>
        <v>0.53995466961120397</v>
      </c>
      <c r="J65" s="73">
        <f>(VLOOKUP($A65,'Occupancy Raw Data'!$B$8:$BE$45,'Occupancy Raw Data'!AP$3,FALSE))/100</f>
        <v>0.53091764979368794</v>
      </c>
      <c r="K65" s="74">
        <f>(VLOOKUP($A65,'Occupancy Raw Data'!$B$8:$BE$45,'Occupancy Raw Data'!AR$3,FALSE))/100</f>
        <v>0.46325451693487402</v>
      </c>
      <c r="M65" s="75">
        <f>VLOOKUP($A65,'ADR Raw Data'!$B$6:$BE$43,'ADR Raw Data'!AG$1,FALSE)</f>
        <v>111.06254748430101</v>
      </c>
      <c r="N65" s="76">
        <f>VLOOKUP($A65,'ADR Raw Data'!$B$6:$BE$43,'ADR Raw Data'!AH$1,FALSE)</f>
        <v>114.715338052585</v>
      </c>
      <c r="O65" s="76">
        <f>VLOOKUP($A65,'ADR Raw Data'!$B$6:$BE$43,'ADR Raw Data'!AI$1,FALSE)</f>
        <v>118.779592825981</v>
      </c>
      <c r="P65" s="76">
        <f>VLOOKUP($A65,'ADR Raw Data'!$B$6:$BE$43,'ADR Raw Data'!AJ$1,FALSE)</f>
        <v>130.15124380403401</v>
      </c>
      <c r="Q65" s="76">
        <f>VLOOKUP($A65,'ADR Raw Data'!$B$6:$BE$43,'ADR Raw Data'!AK$1,FALSE)</f>
        <v>126.727606280193</v>
      </c>
      <c r="R65" s="77">
        <f>VLOOKUP($A65,'ADR Raw Data'!$B$6:$BE$43,'ADR Raw Data'!AL$1,FALSE)</f>
        <v>121.084830745465</v>
      </c>
      <c r="S65" s="76">
        <f>VLOOKUP($A65,'ADR Raw Data'!$B$6:$BE$43,'ADR Raw Data'!AN$1,FALSE)</f>
        <v>122.581957683741</v>
      </c>
      <c r="T65" s="76">
        <f>VLOOKUP($A65,'ADR Raw Data'!$B$6:$BE$43,'ADR Raw Data'!AO$1,FALSE)</f>
        <v>121.99924496824801</v>
      </c>
      <c r="U65" s="77">
        <f>VLOOKUP($A65,'ADR Raw Data'!$B$6:$BE$43,'ADR Raw Data'!AP$1,FALSE)</f>
        <v>122.28564200098501</v>
      </c>
      <c r="V65" s="78">
        <f>VLOOKUP($A65,'ADR Raw Data'!$B$6:$BE$43,'ADR Raw Data'!AR$1,FALSE)</f>
        <v>121.477894317245</v>
      </c>
      <c r="X65" s="75">
        <f>VLOOKUP($A65,'RevPAR Raw Data'!$B$6:$BE$43,'RevPAR Raw Data'!AG$1,FALSE)</f>
        <v>41.602898214026403</v>
      </c>
      <c r="Y65" s="76">
        <f>VLOOKUP($A65,'RevPAR Raw Data'!$B$6:$BE$43,'RevPAR Raw Data'!AH$1,FALSE)</f>
        <v>46.119330332510501</v>
      </c>
      <c r="Z65" s="76">
        <f>VLOOKUP($A65,'RevPAR Raw Data'!$B$6:$BE$43,'RevPAR Raw Data'!AI$1,FALSE)</f>
        <v>49.812577319587596</v>
      </c>
      <c r="AA65" s="76">
        <f>VLOOKUP($A65,'RevPAR Raw Data'!$B$6:$BE$43,'RevPAR Raw Data'!AJ$1,FALSE)</f>
        <v>65.576421664004599</v>
      </c>
      <c r="AB65" s="76">
        <f>VLOOKUP($A65,'RevPAR Raw Data'!$B$6:$BE$43,'RevPAR Raw Data'!AK$1,FALSE)</f>
        <v>60.981262276980203</v>
      </c>
      <c r="AC65" s="77">
        <f>VLOOKUP($A65,'RevPAR Raw Data'!$B$6:$BE$43,'RevPAR Raw Data'!AL$1,FALSE)</f>
        <v>52.817502236369698</v>
      </c>
      <c r="AD65" s="76">
        <f>VLOOKUP($A65,'RevPAR Raw Data'!$B$6:$BE$43,'RevPAR Raw Data'!AN$1,FALSE)</f>
        <v>63.9731492997036</v>
      </c>
      <c r="AE65" s="76">
        <f>VLOOKUP($A65,'RevPAR Raw Data'!$B$6:$BE$43,'RevPAR Raw Data'!AO$1,FALSE)</f>
        <v>65.874062009647204</v>
      </c>
      <c r="AF65" s="77">
        <f>VLOOKUP($A65,'RevPAR Raw Data'!$B$6:$BE$43,'RevPAR Raw Data'!AP$1,FALSE)</f>
        <v>64.923605654675399</v>
      </c>
      <c r="AG65" s="78">
        <f>VLOOKUP($A65,'RevPAR Raw Data'!$B$6:$BE$43,'RevPAR Raw Data'!AR$1,FALSE)</f>
        <v>56.275183250201202</v>
      </c>
    </row>
    <row r="66" spans="1:33" x14ac:dyDescent="0.2">
      <c r="A66" s="55" t="s">
        <v>14</v>
      </c>
      <c r="B66" s="43">
        <f>(VLOOKUP($A65,'Occupancy Raw Data'!$B$8:$BE$51,'Occupancy Raw Data'!AT$3,FALSE))/100</f>
        <v>-2.5919581982034701E-2</v>
      </c>
      <c r="C66" s="44">
        <f>(VLOOKUP($A65,'Occupancy Raw Data'!$B$8:$BE$51,'Occupancy Raw Data'!AU$3,FALSE))/100</f>
        <v>2.3518191214992198E-2</v>
      </c>
      <c r="D66" s="44">
        <f>(VLOOKUP($A65,'Occupancy Raw Data'!$B$8:$BE$51,'Occupancy Raw Data'!AV$3,FALSE))/100</f>
        <v>-4.1996146109485898E-2</v>
      </c>
      <c r="E66" s="44">
        <f>(VLOOKUP($A65,'Occupancy Raw Data'!$B$8:$BE$51,'Occupancy Raw Data'!AW$3,FALSE))/100</f>
        <v>0.26424001171753803</v>
      </c>
      <c r="F66" s="44">
        <f>(VLOOKUP($A65,'Occupancy Raw Data'!$B$8:$BE$51,'Occupancy Raw Data'!AX$3,FALSE))/100</f>
        <v>0.17192952597720002</v>
      </c>
      <c r="G66" s="44">
        <f>(VLOOKUP($A65,'Occupancy Raw Data'!$B$8:$BE$51,'Occupancy Raw Data'!AY$3,FALSE))/100</f>
        <v>7.7442852040368604E-2</v>
      </c>
      <c r="H66" s="45">
        <f>(VLOOKUP($A65,'Occupancy Raw Data'!$B$8:$BE$51,'Occupancy Raw Data'!BA$3,FALSE))/100</f>
        <v>0.13466334105180799</v>
      </c>
      <c r="I66" s="45">
        <f>(VLOOKUP($A65,'Occupancy Raw Data'!$B$8:$BE$51,'Occupancy Raw Data'!BB$3,FALSE))/100</f>
        <v>0.14570883736557599</v>
      </c>
      <c r="J66" s="44">
        <f>(VLOOKUP($A65,'Occupancy Raw Data'!$B$8:$BE$51,'Occupancy Raw Data'!BC$3,FALSE))/100</f>
        <v>0.140253349589609</v>
      </c>
      <c r="K66" s="46">
        <f>(VLOOKUP($A65,'Occupancy Raw Data'!$B$8:$BE$51,'Occupancy Raw Data'!BE$3,FALSE))/100</f>
        <v>9.7211183112944008E-2</v>
      </c>
      <c r="M66" s="43">
        <f>(VLOOKUP($A65,'ADR Raw Data'!$B$6:$BE$49,'ADR Raw Data'!AT$1,FALSE))/100</f>
        <v>-8.5721501845853407E-3</v>
      </c>
      <c r="N66" s="44">
        <f>(VLOOKUP($A65,'ADR Raw Data'!$B$6:$BE$49,'ADR Raw Data'!AU$1,FALSE))/100</f>
        <v>-2.0592662142399E-2</v>
      </c>
      <c r="O66" s="44">
        <f>(VLOOKUP($A65,'ADR Raw Data'!$B$6:$BE$49,'ADR Raw Data'!AV$1,FALSE))/100</f>
        <v>-4.7831316470727699E-2</v>
      </c>
      <c r="P66" s="44">
        <f>(VLOOKUP($A65,'ADR Raw Data'!$B$6:$BE$49,'ADR Raw Data'!AW$1,FALSE))/100</f>
        <v>9.5484587824515799E-2</v>
      </c>
      <c r="Q66" s="44">
        <f>(VLOOKUP($A65,'ADR Raw Data'!$B$6:$BE$49,'ADR Raw Data'!AX$1,FALSE))/100</f>
        <v>8.4591667067906093E-2</v>
      </c>
      <c r="R66" s="44">
        <f>(VLOOKUP($A65,'ADR Raw Data'!$B$6:$BE$49,'ADR Raw Data'!AY$1,FALSE))/100</f>
        <v>2.5461328556305798E-2</v>
      </c>
      <c r="S66" s="45">
        <f>(VLOOKUP($A65,'ADR Raw Data'!$B$6:$BE$49,'ADR Raw Data'!BA$1,FALSE))/100</f>
        <v>5.2850153567116705E-2</v>
      </c>
      <c r="T66" s="45">
        <f>(VLOOKUP($A65,'ADR Raw Data'!$B$6:$BE$49,'ADR Raw Data'!BB$1,FALSE))/100</f>
        <v>6.4711773350169602E-2</v>
      </c>
      <c r="U66" s="44">
        <f>(VLOOKUP($A65,'ADR Raw Data'!$B$6:$BE$49,'ADR Raw Data'!BC$1,FALSE))/100</f>
        <v>5.87936281951821E-2</v>
      </c>
      <c r="V66" s="46">
        <f>(VLOOKUP($A65,'ADR Raw Data'!$B$6:$BE$49,'ADR Raw Data'!BE$1,FALSE))/100</f>
        <v>3.5930797560702096E-2</v>
      </c>
      <c r="X66" s="43">
        <f>(VLOOKUP($A65,'RevPAR Raw Data'!$B$6:$BE$49,'RevPAR Raw Data'!AT$1,FALSE))/100</f>
        <v>-3.4269545617148303E-2</v>
      </c>
      <c r="Y66" s="44">
        <f>(VLOOKUP($A65,'RevPAR Raw Data'!$B$6:$BE$49,'RevPAR Raw Data'!AU$1,FALSE))/100</f>
        <v>2.4412269067025298E-3</v>
      </c>
      <c r="Z66" s="44">
        <f>(VLOOKUP($A65,'RevPAR Raw Data'!$B$6:$BE$49,'RevPAR Raw Data'!AV$1,FALSE))/100</f>
        <v>-8.7818731625099899E-2</v>
      </c>
      <c r="AA66" s="44">
        <f>(VLOOKUP($A65,'RevPAR Raw Data'!$B$6:$BE$49,'RevPAR Raw Data'!AW$1,FALSE))/100</f>
        <v>0.38495544814764898</v>
      </c>
      <c r="AB66" s="44">
        <f>(VLOOKUP($A65,'RevPAR Raw Data'!$B$6:$BE$49,'RevPAR Raw Data'!AX$1,FALSE))/100</f>
        <v>0.27106499826571201</v>
      </c>
      <c r="AC66" s="44">
        <f>(VLOOKUP($A65,'RevPAR Raw Data'!$B$6:$BE$49,'RevPAR Raw Data'!AY$1,FALSE))/100</f>
        <v>0.104875978496811</v>
      </c>
      <c r="AD66" s="45">
        <f>(VLOOKUP($A65,'RevPAR Raw Data'!$B$6:$BE$49,'RevPAR Raw Data'!BA$1,FALSE))/100</f>
        <v>0.19463047287337398</v>
      </c>
      <c r="AE66" s="45">
        <f>(VLOOKUP($A65,'RevPAR Raw Data'!$B$6:$BE$49,'RevPAR Raw Data'!BB$1,FALSE))/100</f>
        <v>0.219849687974464</v>
      </c>
      <c r="AF66" s="44">
        <f>(VLOOKUP($A65,'RevPAR Raw Data'!$B$6:$BE$49,'RevPAR Raw Data'!BC$1,FALSE))/100</f>
        <v>0.20729298107369198</v>
      </c>
      <c r="AG66" s="46">
        <f>(VLOOKUP($A65,'RevPAR Raw Data'!$B$6:$BE$49,'RevPAR Raw Data'!BE$1,FALSE))/100</f>
        <v>0.13663485601471301</v>
      </c>
    </row>
    <row r="67" spans="1:33" x14ac:dyDescent="0.2">
      <c r="A67" s="96"/>
      <c r="B67" s="71"/>
      <c r="C67" s="72"/>
      <c r="D67" s="72"/>
      <c r="E67" s="72"/>
      <c r="F67" s="72"/>
      <c r="G67" s="73"/>
      <c r="H67" s="53"/>
      <c r="I67" s="53"/>
      <c r="J67" s="73"/>
      <c r="K67" s="74"/>
      <c r="M67" s="75"/>
      <c r="N67" s="76"/>
      <c r="O67" s="76"/>
      <c r="P67" s="76"/>
      <c r="Q67" s="76"/>
      <c r="R67" s="77"/>
      <c r="S67" s="76"/>
      <c r="T67" s="76"/>
      <c r="U67" s="77"/>
      <c r="V67" s="78"/>
      <c r="X67" s="75"/>
      <c r="Y67" s="76"/>
      <c r="Z67" s="76"/>
      <c r="AA67" s="76"/>
      <c r="AB67" s="76"/>
      <c r="AC67" s="77"/>
      <c r="AD67" s="76"/>
      <c r="AE67" s="76"/>
      <c r="AF67" s="77"/>
      <c r="AG67" s="78"/>
    </row>
    <row r="68" spans="1:33" x14ac:dyDescent="0.2">
      <c r="A68" s="70" t="s">
        <v>37</v>
      </c>
      <c r="B68" s="71">
        <f>(VLOOKUP($A68,'Occupancy Raw Data'!$B$8:$BE$45,'Occupancy Raw Data'!AG$3,FALSE))/100</f>
        <v>0.41358846688281603</v>
      </c>
      <c r="C68" s="72">
        <f>(VLOOKUP($A68,'Occupancy Raw Data'!$B$8:$BE$45,'Occupancy Raw Data'!AH$3,FALSE))/100</f>
        <v>0.46916975451597898</v>
      </c>
      <c r="D68" s="72">
        <f>(VLOOKUP($A68,'Occupancy Raw Data'!$B$8:$BE$45,'Occupancy Raw Data'!AI$3,FALSE))/100</f>
        <v>0.50778716998610396</v>
      </c>
      <c r="E68" s="72">
        <f>(VLOOKUP($A68,'Occupancy Raw Data'!$B$8:$BE$45,'Occupancy Raw Data'!AJ$3,FALSE))/100</f>
        <v>0.53155396016674306</v>
      </c>
      <c r="F68" s="72">
        <f>(VLOOKUP($A68,'Occupancy Raw Data'!$B$8:$BE$45,'Occupancy Raw Data'!AK$3,FALSE))/100</f>
        <v>0.47351204261231999</v>
      </c>
      <c r="G68" s="73">
        <f>(VLOOKUP($A68,'Occupancy Raw Data'!$B$8:$BE$45,'Occupancy Raw Data'!AL$3,FALSE))/100</f>
        <v>0.47912227883279201</v>
      </c>
      <c r="H68" s="53">
        <f>(VLOOKUP($A68,'Occupancy Raw Data'!$B$8:$BE$45,'Occupancy Raw Data'!AN$3,FALSE))/100</f>
        <v>0.49157596109309798</v>
      </c>
      <c r="I68" s="53">
        <f>(VLOOKUP($A68,'Occupancy Raw Data'!$B$8:$BE$45,'Occupancy Raw Data'!AO$3,FALSE))/100</f>
        <v>0.501013200555812</v>
      </c>
      <c r="J68" s="73">
        <f>(VLOOKUP($A68,'Occupancy Raw Data'!$B$8:$BE$45,'Occupancy Raw Data'!AP$3,FALSE))/100</f>
        <v>0.49629458082445504</v>
      </c>
      <c r="K68" s="74">
        <f>(VLOOKUP($A68,'Occupancy Raw Data'!$B$8:$BE$45,'Occupancy Raw Data'!AR$3,FALSE))/100</f>
        <v>0.48402865083041002</v>
      </c>
      <c r="M68" s="75">
        <f>VLOOKUP($A68,'ADR Raw Data'!$B$6:$BE$43,'ADR Raw Data'!AG$1,FALSE)</f>
        <v>125.407705606495</v>
      </c>
      <c r="N68" s="76">
        <f>VLOOKUP($A68,'ADR Raw Data'!$B$6:$BE$43,'ADR Raw Data'!AH$1,FALSE)</f>
        <v>135.769215153945</v>
      </c>
      <c r="O68" s="76">
        <f>VLOOKUP($A68,'ADR Raw Data'!$B$6:$BE$43,'ADR Raw Data'!AI$1,FALSE)</f>
        <v>143.394657659198</v>
      </c>
      <c r="P68" s="76">
        <f>VLOOKUP($A68,'ADR Raw Data'!$B$6:$BE$43,'ADR Raw Data'!AJ$1,FALSE)</f>
        <v>146.12889772355899</v>
      </c>
      <c r="Q68" s="76">
        <f>VLOOKUP($A68,'ADR Raw Data'!$B$6:$BE$43,'ADR Raw Data'!AK$1,FALSE)</f>
        <v>127.38368894051401</v>
      </c>
      <c r="R68" s="77">
        <f>VLOOKUP($A68,'ADR Raw Data'!$B$6:$BE$43,'ADR Raw Data'!AL$1,FALSE)</f>
        <v>136.237898711844</v>
      </c>
      <c r="S68" s="76">
        <f>VLOOKUP($A68,'ADR Raw Data'!$B$6:$BE$43,'ADR Raw Data'!AN$1,FALSE)</f>
        <v>122.615197573758</v>
      </c>
      <c r="T68" s="76">
        <f>VLOOKUP($A68,'ADR Raw Data'!$B$6:$BE$43,'ADR Raw Data'!AO$1,FALSE)</f>
        <v>123.6948702837</v>
      </c>
      <c r="U68" s="77">
        <f>VLOOKUP($A68,'ADR Raw Data'!$B$6:$BE$43,'ADR Raw Data'!AP$1,FALSE)</f>
        <v>123.160166530564</v>
      </c>
      <c r="V68" s="78">
        <f>VLOOKUP($A68,'ADR Raw Data'!$B$6:$BE$43,'ADR Raw Data'!AR$1,FALSE)</f>
        <v>132.40671605064799</v>
      </c>
      <c r="X68" s="75">
        <f>VLOOKUP($A68,'RevPAR Raw Data'!$B$6:$BE$43,'RevPAR Raw Data'!AG$1,FALSE)</f>
        <v>51.867180697081899</v>
      </c>
      <c r="Y68" s="76">
        <f>VLOOKUP($A68,'RevPAR Raw Data'!$B$6:$BE$43,'RevPAR Raw Data'!AH$1,FALSE)</f>
        <v>63.698809344603902</v>
      </c>
      <c r="Z68" s="76">
        <f>VLOOKUP($A68,'RevPAR Raw Data'!$B$6:$BE$43,'RevPAR Raw Data'!AI$1,FALSE)</f>
        <v>72.813967403890601</v>
      </c>
      <c r="AA68" s="76">
        <f>VLOOKUP($A68,'RevPAR Raw Data'!$B$6:$BE$43,'RevPAR Raw Data'!AJ$1,FALSE)</f>
        <v>77.675394279759104</v>
      </c>
      <c r="AB68" s="76">
        <f>VLOOKUP($A68,'RevPAR Raw Data'!$B$6:$BE$43,'RevPAR Raw Data'!AK$1,FALSE)</f>
        <v>60.317710745715601</v>
      </c>
      <c r="AC68" s="77">
        <f>VLOOKUP($A68,'RevPAR Raw Data'!$B$6:$BE$43,'RevPAR Raw Data'!AL$1,FALSE)</f>
        <v>65.274612494210203</v>
      </c>
      <c r="AD68" s="76">
        <f>VLOOKUP($A68,'RevPAR Raw Data'!$B$6:$BE$43,'RevPAR Raw Data'!AN$1,FALSE)</f>
        <v>60.2746835919407</v>
      </c>
      <c r="AE68" s="76">
        <f>VLOOKUP($A68,'RevPAR Raw Data'!$B$6:$BE$43,'RevPAR Raw Data'!AO$1,FALSE)</f>
        <v>61.972762853172704</v>
      </c>
      <c r="AF68" s="77">
        <f>VLOOKUP($A68,'RevPAR Raw Data'!$B$6:$BE$43,'RevPAR Raw Data'!AP$1,FALSE)</f>
        <v>61.123723222556698</v>
      </c>
      <c r="AG68" s="78">
        <f>VLOOKUP($A68,'RevPAR Raw Data'!$B$6:$BE$43,'RevPAR Raw Data'!AR$1,FALSE)</f>
        <v>64.088644130880596</v>
      </c>
    </row>
    <row r="69" spans="1:33" x14ac:dyDescent="0.2">
      <c r="A69" s="55" t="s">
        <v>14</v>
      </c>
      <c r="B69" s="43">
        <f>(VLOOKUP($A68,'Occupancy Raw Data'!$B$8:$BE$51,'Occupancy Raw Data'!AT$3,FALSE))/100</f>
        <v>-2.8161349568056503E-2</v>
      </c>
      <c r="C69" s="44">
        <f>(VLOOKUP($A68,'Occupancy Raw Data'!$B$8:$BE$51,'Occupancy Raw Data'!AU$3,FALSE))/100</f>
        <v>-3.08413520848754E-4</v>
      </c>
      <c r="D69" s="44">
        <f>(VLOOKUP($A68,'Occupancy Raw Data'!$B$8:$BE$51,'Occupancy Raw Data'!AV$3,FALSE))/100</f>
        <v>-2.7876302371979599E-2</v>
      </c>
      <c r="E69" s="44">
        <f>(VLOOKUP($A68,'Occupancy Raw Data'!$B$8:$BE$51,'Occupancy Raw Data'!AW$3,FALSE))/100</f>
        <v>0.13380673047236799</v>
      </c>
      <c r="F69" s="44">
        <f>(VLOOKUP($A68,'Occupancy Raw Data'!$B$8:$BE$51,'Occupancy Raw Data'!AX$3,FALSE))/100</f>
        <v>3.8869482375357201E-2</v>
      </c>
      <c r="G69" s="44">
        <f>(VLOOKUP($A68,'Occupancy Raw Data'!$B$8:$BE$51,'Occupancy Raw Data'!AY$3,FALSE))/100</f>
        <v>2.2955115764490597E-2</v>
      </c>
      <c r="H69" s="45">
        <f>(VLOOKUP($A68,'Occupancy Raw Data'!$B$8:$BE$51,'Occupancy Raw Data'!BA$3,FALSE))/100</f>
        <v>3.1026108075288401E-2</v>
      </c>
      <c r="I69" s="45">
        <f>(VLOOKUP($A68,'Occupancy Raw Data'!$B$8:$BE$51,'Occupancy Raw Data'!BB$3,FALSE))/100</f>
        <v>4.9354271509124997E-2</v>
      </c>
      <c r="J69" s="44">
        <f>(VLOOKUP($A68,'Occupancy Raw Data'!$B$8:$BE$51,'Occupancy Raw Data'!BC$3,FALSE))/100</f>
        <v>4.0196584048781903E-2</v>
      </c>
      <c r="K69" s="46">
        <f>(VLOOKUP($A68,'Occupancy Raw Data'!$B$8:$BE$51,'Occupancy Raw Data'!BE$3,FALSE))/100</f>
        <v>2.7946601089056701E-2</v>
      </c>
      <c r="M69" s="43">
        <f>(VLOOKUP($A68,'ADR Raw Data'!$B$6:$BE$49,'ADR Raw Data'!AT$1,FALSE))/100</f>
        <v>1.77394281696572E-2</v>
      </c>
      <c r="N69" s="44">
        <f>(VLOOKUP($A68,'ADR Raw Data'!$B$6:$BE$49,'ADR Raw Data'!AU$1,FALSE))/100</f>
        <v>-8.3129932504441093E-3</v>
      </c>
      <c r="O69" s="44">
        <f>(VLOOKUP($A68,'ADR Raw Data'!$B$6:$BE$49,'ADR Raw Data'!AV$1,FALSE))/100</f>
        <v>-4.18560558441032E-2</v>
      </c>
      <c r="P69" s="44">
        <f>(VLOOKUP($A68,'ADR Raw Data'!$B$6:$BE$49,'ADR Raw Data'!AW$1,FALSE))/100</f>
        <v>2.10869012606319E-2</v>
      </c>
      <c r="Q69" s="44">
        <f>(VLOOKUP($A68,'ADR Raw Data'!$B$6:$BE$49,'ADR Raw Data'!AX$1,FALSE))/100</f>
        <v>-1.06202118864964E-2</v>
      </c>
      <c r="R69" s="44">
        <f>(VLOOKUP($A68,'ADR Raw Data'!$B$6:$BE$49,'ADR Raw Data'!AY$1,FALSE))/100</f>
        <v>-4.9746924096079198E-3</v>
      </c>
      <c r="S69" s="45">
        <f>(VLOOKUP($A68,'ADR Raw Data'!$B$6:$BE$49,'ADR Raw Data'!BA$1,FALSE))/100</f>
        <v>1.8195416266813799E-2</v>
      </c>
      <c r="T69" s="45">
        <f>(VLOOKUP($A68,'ADR Raw Data'!$B$6:$BE$49,'ADR Raw Data'!BB$1,FALSE))/100</f>
        <v>1.9706244450497099E-2</v>
      </c>
      <c r="U69" s="44">
        <f>(VLOOKUP($A68,'ADR Raw Data'!$B$6:$BE$49,'ADR Raw Data'!BC$1,FALSE))/100</f>
        <v>1.8993457947648399E-2</v>
      </c>
      <c r="V69" s="46">
        <f>(VLOOKUP($A68,'ADR Raw Data'!$B$6:$BE$49,'ADR Raw Data'!BE$1,FALSE))/100</f>
        <v>1.02470607755919E-3</v>
      </c>
      <c r="X69" s="43">
        <f>(VLOOKUP($A68,'RevPAR Raw Data'!$B$6:$BE$49,'RevPAR Raw Data'!AT$1,FALSE))/100</f>
        <v>-1.09214876362224E-2</v>
      </c>
      <c r="Y69" s="44">
        <f>(VLOOKUP($A68,'RevPAR Raw Data'!$B$6:$BE$49,'RevPAR Raw Data'!AU$1,FALSE))/100</f>
        <v>-8.6188429317756998E-3</v>
      </c>
      <c r="Z69" s="44">
        <f>(VLOOKUP($A68,'RevPAR Raw Data'!$B$6:$BE$49,'RevPAR Raw Data'!AV$1,FALSE))/100</f>
        <v>-6.8565566147274104E-2</v>
      </c>
      <c r="AA69" s="44">
        <f>(VLOOKUP($A68,'RevPAR Raw Data'!$B$6:$BE$49,'RevPAR Raw Data'!AW$1,FALSE))/100</f>
        <v>0.15771520104647802</v>
      </c>
      <c r="AB69" s="44">
        <f>(VLOOKUP($A68,'RevPAR Raw Data'!$B$6:$BE$49,'RevPAR Raw Data'!AX$1,FALSE))/100</f>
        <v>2.7836468350116102E-2</v>
      </c>
      <c r="AC69" s="44">
        <f>(VLOOKUP($A68,'RevPAR Raw Data'!$B$6:$BE$49,'RevPAR Raw Data'!AY$1,FALSE))/100</f>
        <v>1.78662287147274E-2</v>
      </c>
      <c r="AD69" s="45">
        <f>(VLOOKUP($A68,'RevPAR Raw Data'!$B$6:$BE$49,'RevPAR Raw Data'!BA$1,FALSE))/100</f>
        <v>4.9786057293671207E-2</v>
      </c>
      <c r="AE69" s="45">
        <f>(VLOOKUP($A68,'RevPAR Raw Data'!$B$6:$BE$49,'RevPAR Raw Data'!BB$1,FALSE))/100</f>
        <v>7.0033103298657209E-2</v>
      </c>
      <c r="AF69" s="44">
        <f>(VLOOKUP($A68,'RevPAR Raw Data'!$B$6:$BE$49,'RevPAR Raw Data'!BC$1,FALSE))/100</f>
        <v>5.9953514125200093E-2</v>
      </c>
      <c r="AG69" s="46">
        <f>(VLOOKUP($A68,'RevPAR Raw Data'!$B$6:$BE$49,'RevPAR Raw Data'!BE$1,FALSE))/100</f>
        <v>2.8999944218599E-2</v>
      </c>
    </row>
    <row r="70" spans="1:33" x14ac:dyDescent="0.2">
      <c r="A70" s="93"/>
      <c r="B70" s="71"/>
      <c r="C70" s="72"/>
      <c r="D70" s="72"/>
      <c r="E70" s="72"/>
      <c r="F70" s="72"/>
      <c r="G70" s="73"/>
      <c r="H70" s="53"/>
      <c r="I70" s="53"/>
      <c r="J70" s="73"/>
      <c r="K70" s="74"/>
      <c r="M70" s="75"/>
      <c r="N70" s="76"/>
      <c r="O70" s="76"/>
      <c r="P70" s="76"/>
      <c r="Q70" s="76"/>
      <c r="R70" s="77"/>
      <c r="S70" s="76"/>
      <c r="T70" s="76"/>
      <c r="U70" s="77"/>
      <c r="V70" s="78"/>
      <c r="X70" s="75"/>
      <c r="Y70" s="76"/>
      <c r="Z70" s="76"/>
      <c r="AA70" s="76"/>
      <c r="AB70" s="76"/>
      <c r="AC70" s="77"/>
      <c r="AD70" s="76"/>
      <c r="AE70" s="76"/>
      <c r="AF70" s="77"/>
      <c r="AG70" s="78"/>
    </row>
    <row r="71" spans="1:33" x14ac:dyDescent="0.2">
      <c r="A71" s="70" t="s">
        <v>38</v>
      </c>
      <c r="B71" s="71">
        <f>(VLOOKUP($A71,'Occupancy Raw Data'!$B$8:$BE$45,'Occupancy Raw Data'!AG$3,FALSE))/100</f>
        <v>0.39356913183279701</v>
      </c>
      <c r="C71" s="72">
        <f>(VLOOKUP($A71,'Occupancy Raw Data'!$B$8:$BE$45,'Occupancy Raw Data'!AH$3,FALSE))/100</f>
        <v>0.46463022508038498</v>
      </c>
      <c r="D71" s="72">
        <f>(VLOOKUP($A71,'Occupancy Raw Data'!$B$8:$BE$45,'Occupancy Raw Data'!AI$3,FALSE))/100</f>
        <v>0.46475080385852002</v>
      </c>
      <c r="E71" s="72">
        <f>(VLOOKUP($A71,'Occupancy Raw Data'!$B$8:$BE$45,'Occupancy Raw Data'!AJ$3,FALSE))/100</f>
        <v>0.48854501607716999</v>
      </c>
      <c r="F71" s="72">
        <f>(VLOOKUP($A71,'Occupancy Raw Data'!$B$8:$BE$45,'Occupancy Raw Data'!AK$3,FALSE))/100</f>
        <v>0.43553054662379403</v>
      </c>
      <c r="G71" s="73">
        <f>(VLOOKUP($A71,'Occupancy Raw Data'!$B$8:$BE$45,'Occupancy Raw Data'!AL$3,FALSE))/100</f>
        <v>0.44940514469453297</v>
      </c>
      <c r="H71" s="53">
        <f>(VLOOKUP($A71,'Occupancy Raw Data'!$B$8:$BE$45,'Occupancy Raw Data'!AN$3,FALSE))/100</f>
        <v>0.43617363344051396</v>
      </c>
      <c r="I71" s="53">
        <f>(VLOOKUP($A71,'Occupancy Raw Data'!$B$8:$BE$45,'Occupancy Raw Data'!AO$3,FALSE))/100</f>
        <v>0.455345659163987</v>
      </c>
      <c r="J71" s="73">
        <f>(VLOOKUP($A71,'Occupancy Raw Data'!$B$8:$BE$45,'Occupancy Raw Data'!AP$3,FALSE))/100</f>
        <v>0.44575964630225001</v>
      </c>
      <c r="K71" s="74">
        <f>(VLOOKUP($A71,'Occupancy Raw Data'!$B$8:$BE$45,'Occupancy Raw Data'!AR$3,FALSE))/100</f>
        <v>0.44836357372530999</v>
      </c>
      <c r="M71" s="75">
        <f>VLOOKUP($A71,'ADR Raw Data'!$B$6:$BE$43,'ADR Raw Data'!AG$1,FALSE)</f>
        <v>124.686954656862</v>
      </c>
      <c r="N71" s="76">
        <f>VLOOKUP($A71,'ADR Raw Data'!$B$6:$BE$43,'ADR Raw Data'!AH$1,FALSE)</f>
        <v>121.18349826989601</v>
      </c>
      <c r="O71" s="76">
        <f>VLOOKUP($A71,'ADR Raw Data'!$B$6:$BE$43,'ADR Raw Data'!AI$1,FALSE)</f>
        <v>126.754757415895</v>
      </c>
      <c r="P71" s="76">
        <f>VLOOKUP($A71,'ADR Raw Data'!$B$6:$BE$43,'ADR Raw Data'!AJ$1,FALSE)</f>
        <v>132.067322912381</v>
      </c>
      <c r="Q71" s="76">
        <f>VLOOKUP($A71,'ADR Raw Data'!$B$6:$BE$43,'ADR Raw Data'!AK$1,FALSE)</f>
        <v>127.398337024732</v>
      </c>
      <c r="R71" s="77">
        <f>VLOOKUP($A71,'ADR Raw Data'!$B$6:$BE$43,'ADR Raw Data'!AL$1,FALSE)</f>
        <v>126.520370800987</v>
      </c>
      <c r="S71" s="76">
        <f>VLOOKUP($A71,'ADR Raw Data'!$B$6:$BE$43,'ADR Raw Data'!AN$1,FALSE)</f>
        <v>137.81732676004401</v>
      </c>
      <c r="T71" s="76">
        <f>VLOOKUP($A71,'ADR Raw Data'!$B$6:$BE$43,'ADR Raw Data'!AO$1,FALSE)</f>
        <v>140.65396592814801</v>
      </c>
      <c r="U71" s="77">
        <f>VLOOKUP($A71,'ADR Raw Data'!$B$6:$BE$43,'ADR Raw Data'!AP$1,FALSE)</f>
        <v>139.26614715296799</v>
      </c>
      <c r="V71" s="78">
        <f>VLOOKUP($A71,'ADR Raw Data'!$B$6:$BE$43,'ADR Raw Data'!AR$1,FALSE)</f>
        <v>130.14087184806601</v>
      </c>
      <c r="X71" s="75">
        <f>VLOOKUP($A71,'RevPAR Raw Data'!$B$6:$BE$43,'RevPAR Raw Data'!AG$1,FALSE)</f>
        <v>49.072936495176798</v>
      </c>
      <c r="Y71" s="76">
        <f>VLOOKUP($A71,'RevPAR Raw Data'!$B$6:$BE$43,'RevPAR Raw Data'!AH$1,FALSE)</f>
        <v>56.305516077170402</v>
      </c>
      <c r="Z71" s="76">
        <f>VLOOKUP($A71,'RevPAR Raw Data'!$B$6:$BE$43,'RevPAR Raw Data'!AI$1,FALSE)</f>
        <v>58.909375401929204</v>
      </c>
      <c r="AA71" s="76">
        <f>VLOOKUP($A71,'RevPAR Raw Data'!$B$6:$BE$43,'RevPAR Raw Data'!AJ$1,FALSE)</f>
        <v>64.520832395498303</v>
      </c>
      <c r="AB71" s="76">
        <f>VLOOKUP($A71,'RevPAR Raw Data'!$B$6:$BE$43,'RevPAR Raw Data'!AK$1,FALSE)</f>
        <v>55.485867363343999</v>
      </c>
      <c r="AC71" s="77">
        <f>VLOOKUP($A71,'RevPAR Raw Data'!$B$6:$BE$43,'RevPAR Raw Data'!AL$1,FALSE)</f>
        <v>56.858905546623703</v>
      </c>
      <c r="AD71" s="76">
        <f>VLOOKUP($A71,'RevPAR Raw Data'!$B$6:$BE$43,'RevPAR Raw Data'!AN$1,FALSE)</f>
        <v>60.112284163987098</v>
      </c>
      <c r="AE71" s="76">
        <f>VLOOKUP($A71,'RevPAR Raw Data'!$B$6:$BE$43,'RevPAR Raw Data'!AO$1,FALSE)</f>
        <v>64.046172829581906</v>
      </c>
      <c r="AF71" s="77">
        <f>VLOOKUP($A71,'RevPAR Raw Data'!$B$6:$BE$43,'RevPAR Raw Data'!AP$1,FALSE)</f>
        <v>62.079228496784502</v>
      </c>
      <c r="AG71" s="78">
        <f>VLOOKUP($A71,'RevPAR Raw Data'!$B$6:$BE$43,'RevPAR Raw Data'!AR$1,FALSE)</f>
        <v>58.350426389526802</v>
      </c>
    </row>
    <row r="72" spans="1:33" x14ac:dyDescent="0.2">
      <c r="A72" s="55" t="s">
        <v>14</v>
      </c>
      <c r="B72" s="43">
        <f>(VLOOKUP($A71,'Occupancy Raw Data'!$B$8:$BE$51,'Occupancy Raw Data'!AT$3,FALSE))/100</f>
        <v>-2.9071816115681701E-2</v>
      </c>
      <c r="C72" s="44">
        <f>(VLOOKUP($A71,'Occupancy Raw Data'!$B$8:$BE$51,'Occupancy Raw Data'!AU$3,FALSE))/100</f>
        <v>4.9040561701147893E-2</v>
      </c>
      <c r="D72" s="44">
        <f>(VLOOKUP($A71,'Occupancy Raw Data'!$B$8:$BE$51,'Occupancy Raw Data'!AV$3,FALSE))/100</f>
        <v>-7.1195939917926901E-3</v>
      </c>
      <c r="E72" s="44">
        <f>(VLOOKUP($A71,'Occupancy Raw Data'!$B$8:$BE$51,'Occupancy Raw Data'!AW$3,FALSE))/100</f>
        <v>0.125323579738919</v>
      </c>
      <c r="F72" s="44">
        <f>(VLOOKUP($A71,'Occupancy Raw Data'!$B$8:$BE$51,'Occupancy Raw Data'!AX$3,FALSE))/100</f>
        <v>3.5787765718814396E-2</v>
      </c>
      <c r="G72" s="44">
        <f>(VLOOKUP($A71,'Occupancy Raw Data'!$B$8:$BE$51,'Occupancy Raw Data'!AY$3,FALSE))/100</f>
        <v>3.5032125585659699E-2</v>
      </c>
      <c r="H72" s="45">
        <f>(VLOOKUP($A71,'Occupancy Raw Data'!$B$8:$BE$51,'Occupancy Raw Data'!BA$3,FALSE))/100</f>
        <v>7.2514231452968205E-3</v>
      </c>
      <c r="I72" s="45">
        <f>(VLOOKUP($A71,'Occupancy Raw Data'!$B$8:$BE$51,'Occupancy Raw Data'!BB$3,FALSE))/100</f>
        <v>3.9440078556990596E-3</v>
      </c>
      <c r="J72" s="44">
        <f>(VLOOKUP($A71,'Occupancy Raw Data'!$B$8:$BE$51,'Occupancy Raw Data'!BC$3,FALSE))/100</f>
        <v>5.55943452485978E-3</v>
      </c>
      <c r="K72" s="46">
        <f>(VLOOKUP($A71,'Occupancy Raw Data'!$B$8:$BE$51,'Occupancy Raw Data'!BE$3,FALSE))/100</f>
        <v>2.6487105793496699E-2</v>
      </c>
      <c r="M72" s="43">
        <f>(VLOOKUP($A71,'ADR Raw Data'!$B$6:$BE$49,'ADR Raw Data'!AT$1,FALSE))/100</f>
        <v>5.7258943361787995E-2</v>
      </c>
      <c r="N72" s="44">
        <f>(VLOOKUP($A71,'ADR Raw Data'!$B$6:$BE$49,'ADR Raw Data'!AU$1,FALSE))/100</f>
        <v>1.6939392587709098E-2</v>
      </c>
      <c r="O72" s="44">
        <f>(VLOOKUP($A71,'ADR Raw Data'!$B$6:$BE$49,'ADR Raw Data'!AV$1,FALSE))/100</f>
        <v>-4.4523170602872301E-2</v>
      </c>
      <c r="P72" s="44">
        <f>(VLOOKUP($A71,'ADR Raw Data'!$B$6:$BE$49,'ADR Raw Data'!AW$1,FALSE))/100</f>
        <v>6.95460847073847E-2</v>
      </c>
      <c r="Q72" s="44">
        <f>(VLOOKUP($A71,'ADR Raw Data'!$B$6:$BE$49,'ADR Raw Data'!AX$1,FALSE))/100</f>
        <v>6.7611163570776706E-2</v>
      </c>
      <c r="R72" s="44">
        <f>(VLOOKUP($A71,'ADR Raw Data'!$B$6:$BE$49,'ADR Raw Data'!AY$1,FALSE))/100</f>
        <v>3.0798388447482797E-2</v>
      </c>
      <c r="S72" s="45">
        <f>(VLOOKUP($A71,'ADR Raw Data'!$B$6:$BE$49,'ADR Raw Data'!BA$1,FALSE))/100</f>
        <v>4.6623354255045199E-2</v>
      </c>
      <c r="T72" s="45">
        <f>(VLOOKUP($A71,'ADR Raw Data'!$B$6:$BE$49,'ADR Raw Data'!BB$1,FALSE))/100</f>
        <v>4.4965373204750698E-2</v>
      </c>
      <c r="U72" s="44">
        <f>(VLOOKUP($A71,'ADR Raw Data'!$B$6:$BE$49,'ADR Raw Data'!BC$1,FALSE))/100</f>
        <v>4.5748573943712803E-2</v>
      </c>
      <c r="V72" s="46">
        <f>(VLOOKUP($A71,'ADR Raw Data'!$B$6:$BE$49,'ADR Raw Data'!BE$1,FALSE))/100</f>
        <v>3.4794029238652296E-2</v>
      </c>
      <c r="X72" s="43">
        <f>(VLOOKUP($A71,'RevPAR Raw Data'!$B$6:$BE$49,'RevPAR Raw Data'!AT$1,FALSE))/100</f>
        <v>2.6522505773714199E-2</v>
      </c>
      <c r="Y72" s="44">
        <f>(VLOOKUP($A71,'RevPAR Raw Data'!$B$6:$BE$49,'RevPAR Raw Data'!AU$1,FALSE))/100</f>
        <v>6.6810671616234607E-2</v>
      </c>
      <c r="Z72" s="44">
        <f>(VLOOKUP($A71,'RevPAR Raw Data'!$B$6:$BE$49,'RevPAR Raw Data'!AV$1,FALSE))/100</f>
        <v>-5.1325777696745296E-2</v>
      </c>
      <c r="AA72" s="44">
        <f>(VLOOKUP($A71,'RevPAR Raw Data'!$B$6:$BE$49,'RevPAR Raw Data'!AW$1,FALSE))/100</f>
        <v>0.20358542873866001</v>
      </c>
      <c r="AB72" s="44">
        <f>(VLOOKUP($A71,'RevPAR Raw Data'!$B$6:$BE$49,'RevPAR Raw Data'!AX$1,FALSE))/100</f>
        <v>0.10581858177143801</v>
      </c>
      <c r="AC72" s="44">
        <f>(VLOOKUP($A71,'RevPAR Raw Data'!$B$6:$BE$49,'RevPAR Raw Data'!AY$1,FALSE))/100</f>
        <v>6.6909447045070597E-2</v>
      </c>
      <c r="AD72" s="45">
        <f>(VLOOKUP($A71,'RevPAR Raw Data'!$B$6:$BE$49,'RevPAR Raw Data'!BA$1,FALSE))/100</f>
        <v>5.4212863070498399E-2</v>
      </c>
      <c r="AE72" s="45">
        <f>(VLOOKUP($A71,'RevPAR Raw Data'!$B$6:$BE$49,'RevPAR Raw Data'!BB$1,FALSE))/100</f>
        <v>4.9086724845603696E-2</v>
      </c>
      <c r="AF72" s="44">
        <f>(VLOOKUP($A71,'RevPAR Raw Data'!$B$6:$BE$49,'RevPAR Raw Data'!BC$1,FALSE))/100</f>
        <v>5.1562344670018405E-2</v>
      </c>
      <c r="AG72" s="46">
        <f>(VLOOKUP($A71,'RevPAR Raw Data'!$B$6:$BE$49,'RevPAR Raw Data'!BE$1,FALSE))/100</f>
        <v>6.2202728165575198E-2</v>
      </c>
    </row>
    <row r="73" spans="1:33" x14ac:dyDescent="0.2">
      <c r="A73" s="93"/>
      <c r="B73" s="71"/>
      <c r="C73" s="72"/>
      <c r="D73" s="72"/>
      <c r="E73" s="72"/>
      <c r="F73" s="72"/>
      <c r="G73" s="73"/>
      <c r="H73" s="53"/>
      <c r="I73" s="53"/>
      <c r="J73" s="73"/>
      <c r="K73" s="74"/>
      <c r="M73" s="75"/>
      <c r="N73" s="76"/>
      <c r="O73" s="76"/>
      <c r="P73" s="76"/>
      <c r="Q73" s="76"/>
      <c r="R73" s="77"/>
      <c r="S73" s="76"/>
      <c r="T73" s="76"/>
      <c r="U73" s="77"/>
      <c r="V73" s="78"/>
      <c r="X73" s="75"/>
      <c r="Y73" s="76"/>
      <c r="Z73" s="76"/>
      <c r="AA73" s="76"/>
      <c r="AB73" s="76"/>
      <c r="AC73" s="77"/>
      <c r="AD73" s="76"/>
      <c r="AE73" s="76"/>
      <c r="AF73" s="77"/>
      <c r="AG73" s="78"/>
    </row>
    <row r="74" spans="1:33" x14ac:dyDescent="0.2">
      <c r="A74" s="70" t="s">
        <v>39</v>
      </c>
      <c r="B74" s="71">
        <f>(VLOOKUP($A74,'Occupancy Raw Data'!$B$8:$BE$45,'Occupancy Raw Data'!AG$3,FALSE))/100</f>
        <v>0.42850279771661098</v>
      </c>
      <c r="C74" s="72">
        <f>(VLOOKUP($A74,'Occupancy Raw Data'!$B$8:$BE$45,'Occupancy Raw Data'!AH$3,FALSE))/100</f>
        <v>0.46122541261587102</v>
      </c>
      <c r="D74" s="72">
        <f>(VLOOKUP($A74,'Occupancy Raw Data'!$B$8:$BE$45,'Occupancy Raw Data'!AI$3,FALSE))/100</f>
        <v>0.46167759439294498</v>
      </c>
      <c r="E74" s="72">
        <f>(VLOOKUP($A74,'Occupancy Raw Data'!$B$8:$BE$45,'Occupancy Raw Data'!AJ$3,FALSE))/100</f>
        <v>0.47747569522948197</v>
      </c>
      <c r="F74" s="72">
        <f>(VLOOKUP($A74,'Occupancy Raw Data'!$B$8:$BE$45,'Occupancy Raw Data'!AK$3,FALSE))/100</f>
        <v>0.47563870676011705</v>
      </c>
      <c r="G74" s="73">
        <f>(VLOOKUP($A74,'Occupancy Raw Data'!$B$8:$BE$45,'Occupancy Raw Data'!AL$3,FALSE))/100</f>
        <v>0.46090367506584795</v>
      </c>
      <c r="H74" s="53">
        <f>(VLOOKUP($A74,'Occupancy Raw Data'!$B$8:$BE$45,'Occupancy Raw Data'!AN$3,FALSE))/100</f>
        <v>0.52812005426181297</v>
      </c>
      <c r="I74" s="53">
        <f>(VLOOKUP($A74,'Occupancy Raw Data'!$B$8:$BE$45,'Occupancy Raw Data'!AO$3,FALSE))/100</f>
        <v>0.53996156454894806</v>
      </c>
      <c r="J74" s="73">
        <f>(VLOOKUP($A74,'Occupancy Raw Data'!$B$8:$BE$45,'Occupancy Raw Data'!AP$3,FALSE))/100</f>
        <v>0.53404080940538001</v>
      </c>
      <c r="K74" s="74">
        <f>(VLOOKUP($A74,'Occupancy Raw Data'!$B$8:$BE$45,'Occupancy Raw Data'!AR$3,FALSE))/100</f>
        <v>0.48179983043320201</v>
      </c>
      <c r="M74" s="75">
        <f>VLOOKUP($A74,'ADR Raw Data'!$B$6:$BE$43,'ADR Raw Data'!AG$1,FALSE)</f>
        <v>87.079668930950305</v>
      </c>
      <c r="N74" s="76">
        <f>VLOOKUP($A74,'ADR Raw Data'!$B$6:$BE$43,'ADR Raw Data'!AH$1,FALSE)</f>
        <v>88.973008578431305</v>
      </c>
      <c r="O74" s="76">
        <f>VLOOKUP($A74,'ADR Raw Data'!$B$6:$BE$43,'ADR Raw Data'!AI$1,FALSE)</f>
        <v>89.649958986287899</v>
      </c>
      <c r="P74" s="76">
        <f>VLOOKUP($A74,'ADR Raw Data'!$B$6:$BE$43,'ADR Raw Data'!AJ$1,FALSE)</f>
        <v>90.440045575613993</v>
      </c>
      <c r="Q74" s="76">
        <f>VLOOKUP($A74,'ADR Raw Data'!$B$6:$BE$43,'ADR Raw Data'!AK$1,FALSE)</f>
        <v>89.680446821152699</v>
      </c>
      <c r="R74" s="77">
        <f>VLOOKUP($A74,'ADR Raw Data'!$B$6:$BE$43,'ADR Raw Data'!AL$1,FALSE)</f>
        <v>89.206523349357397</v>
      </c>
      <c r="S74" s="76">
        <f>VLOOKUP($A74,'ADR Raw Data'!$B$6:$BE$43,'ADR Raw Data'!AN$1,FALSE)</f>
        <v>94.050010167496097</v>
      </c>
      <c r="T74" s="76">
        <f>VLOOKUP($A74,'ADR Raw Data'!$B$6:$BE$43,'ADR Raw Data'!AO$1,FALSE)</f>
        <v>95.161204857112907</v>
      </c>
      <c r="U74" s="77">
        <f>VLOOKUP($A74,'ADR Raw Data'!$B$6:$BE$43,'ADR Raw Data'!AP$1,FALSE)</f>
        <v>94.611767258487006</v>
      </c>
      <c r="V74" s="78">
        <f>VLOOKUP($A74,'ADR Raw Data'!$B$6:$BE$43,'ADR Raw Data'!AR$1,FALSE)</f>
        <v>90.918317537729195</v>
      </c>
      <c r="X74" s="75">
        <f>VLOOKUP($A74,'RevPAR Raw Data'!$B$6:$BE$43,'RevPAR Raw Data'!AG$1,FALSE)</f>
        <v>37.313881761148401</v>
      </c>
      <c r="Y74" s="76">
        <f>VLOOKUP($A74,'RevPAR Raw Data'!$B$6:$BE$43,'RevPAR Raw Data'!AH$1,FALSE)</f>
        <v>41.036612593262397</v>
      </c>
      <c r="Z74" s="76">
        <f>VLOOKUP($A74,'RevPAR Raw Data'!$B$6:$BE$43,'RevPAR Raw Data'!AI$1,FALSE)</f>
        <v>41.389377402215601</v>
      </c>
      <c r="AA74" s="76">
        <f>VLOOKUP($A74,'RevPAR Raw Data'!$B$6:$BE$43,'RevPAR Raw Data'!AJ$1,FALSE)</f>
        <v>43.182923637802297</v>
      </c>
      <c r="AB74" s="76">
        <f>VLOOKUP($A74,'RevPAR Raw Data'!$B$6:$BE$43,'RevPAR Raw Data'!AK$1,FALSE)</f>
        <v>42.655491747682497</v>
      </c>
      <c r="AC74" s="77">
        <f>VLOOKUP($A74,'RevPAR Raw Data'!$B$6:$BE$43,'RevPAR Raw Data'!AL$1,FALSE)</f>
        <v>41.115614451566202</v>
      </c>
      <c r="AD74" s="76">
        <f>VLOOKUP($A74,'RevPAR Raw Data'!$B$6:$BE$43,'RevPAR Raw Data'!AN$1,FALSE)</f>
        <v>49.669696472982103</v>
      </c>
      <c r="AE74" s="76">
        <f>VLOOKUP($A74,'RevPAR Raw Data'!$B$6:$BE$43,'RevPAR Raw Data'!AO$1,FALSE)</f>
        <v>51.383393059009698</v>
      </c>
      <c r="AF74" s="77">
        <f>VLOOKUP($A74,'RevPAR Raw Data'!$B$6:$BE$43,'RevPAR Raw Data'!AP$1,FALSE)</f>
        <v>50.526544765995901</v>
      </c>
      <c r="AG74" s="78">
        <f>VLOOKUP($A74,'RevPAR Raw Data'!$B$6:$BE$43,'RevPAR Raw Data'!AR$1,FALSE)</f>
        <v>43.804429972949997</v>
      </c>
    </row>
    <row r="75" spans="1:33" x14ac:dyDescent="0.2">
      <c r="A75" s="55" t="s">
        <v>14</v>
      </c>
      <c r="B75" s="43">
        <f>(VLOOKUP($A74,'Occupancy Raw Data'!$B$8:$BE$51,'Occupancy Raw Data'!AT$3,FALSE))/100</f>
        <v>2.6886229490796498E-3</v>
      </c>
      <c r="C75" s="44">
        <f>(VLOOKUP($A74,'Occupancy Raw Data'!$B$8:$BE$51,'Occupancy Raw Data'!AU$3,FALSE))/100</f>
        <v>6.7764705639043493E-2</v>
      </c>
      <c r="D75" s="44">
        <f>(VLOOKUP($A74,'Occupancy Raw Data'!$B$8:$BE$51,'Occupancy Raw Data'!AV$3,FALSE))/100</f>
        <v>2.6297793119446702E-2</v>
      </c>
      <c r="E75" s="44">
        <f>(VLOOKUP($A74,'Occupancy Raw Data'!$B$8:$BE$51,'Occupancy Raw Data'!AW$3,FALSE))/100</f>
        <v>4.55422306020032E-2</v>
      </c>
      <c r="F75" s="44">
        <f>(VLOOKUP($A74,'Occupancy Raw Data'!$B$8:$BE$51,'Occupancy Raw Data'!AX$3,FALSE))/100</f>
        <v>6.2592941201627394E-3</v>
      </c>
      <c r="G75" s="44">
        <f>(VLOOKUP($A74,'Occupancy Raw Data'!$B$8:$BE$51,'Occupancy Raw Data'!AY$3,FALSE))/100</f>
        <v>2.9486163710088501E-2</v>
      </c>
      <c r="H75" s="45">
        <f>(VLOOKUP($A74,'Occupancy Raw Data'!$B$8:$BE$51,'Occupancy Raw Data'!BA$3,FALSE))/100</f>
        <v>3.5891815910350199E-2</v>
      </c>
      <c r="I75" s="45">
        <f>(VLOOKUP($A74,'Occupancy Raw Data'!$B$8:$BE$51,'Occupancy Raw Data'!BB$3,FALSE))/100</f>
        <v>3.9778160603171103E-2</v>
      </c>
      <c r="J75" s="44">
        <f>(VLOOKUP($A74,'Occupancy Raw Data'!$B$8:$BE$51,'Occupancy Raw Data'!BC$3,FALSE))/100</f>
        <v>3.78528937500799E-2</v>
      </c>
      <c r="K75" s="46">
        <f>(VLOOKUP($A74,'Occupancy Raw Data'!$B$8:$BE$51,'Occupancy Raw Data'!BE$3,FALSE))/100</f>
        <v>3.2120860806922502E-2</v>
      </c>
      <c r="M75" s="43">
        <f>(VLOOKUP($A74,'ADR Raw Data'!$B$6:$BE$49,'ADR Raw Data'!AT$1,FALSE))/100</f>
        <v>-1.06930988625599E-2</v>
      </c>
      <c r="N75" s="44">
        <f>(VLOOKUP($A74,'ADR Raw Data'!$B$6:$BE$49,'ADR Raw Data'!AU$1,FALSE))/100</f>
        <v>-3.1639551673573502E-3</v>
      </c>
      <c r="O75" s="44">
        <f>(VLOOKUP($A74,'ADR Raw Data'!$B$6:$BE$49,'ADR Raw Data'!AV$1,FALSE))/100</f>
        <v>-7.4738301202864699E-3</v>
      </c>
      <c r="P75" s="44">
        <f>(VLOOKUP($A74,'ADR Raw Data'!$B$6:$BE$49,'ADR Raw Data'!AW$1,FALSE))/100</f>
        <v>1.5834083455385398E-2</v>
      </c>
      <c r="Q75" s="44">
        <f>(VLOOKUP($A74,'ADR Raw Data'!$B$6:$BE$49,'ADR Raw Data'!AX$1,FALSE))/100</f>
        <v>4.9995797986605002E-3</v>
      </c>
      <c r="R75" s="44">
        <f>(VLOOKUP($A74,'ADR Raw Data'!$B$6:$BE$49,'ADR Raw Data'!AY$1,FALSE))/100</f>
        <v>2.4914417547999298E-4</v>
      </c>
      <c r="S75" s="45">
        <f>(VLOOKUP($A74,'ADR Raw Data'!$B$6:$BE$49,'ADR Raw Data'!BA$1,FALSE))/100</f>
        <v>1.2095359887716199E-2</v>
      </c>
      <c r="T75" s="45">
        <f>(VLOOKUP($A74,'ADR Raw Data'!$B$6:$BE$49,'ADR Raw Data'!BB$1,FALSE))/100</f>
        <v>7.8959956093327104E-3</v>
      </c>
      <c r="U75" s="44">
        <f>(VLOOKUP($A74,'ADR Raw Data'!$B$6:$BE$49,'ADR Raw Data'!BC$1,FALSE))/100</f>
        <v>9.9707405026351007E-3</v>
      </c>
      <c r="V75" s="46">
        <f>(VLOOKUP($A74,'ADR Raw Data'!$B$6:$BE$49,'ADR Raw Data'!BE$1,FALSE))/100</f>
        <v>3.5191385184909401E-3</v>
      </c>
      <c r="X75" s="43">
        <f>(VLOOKUP($A74,'RevPAR Raw Data'!$B$6:$BE$49,'RevPAR Raw Data'!AT$1,FALSE))/100</f>
        <v>-8.0332256244789301E-3</v>
      </c>
      <c r="Y75" s="44">
        <f>(VLOOKUP($A74,'RevPAR Raw Data'!$B$6:$BE$49,'RevPAR Raw Data'!AU$1,FALSE))/100</f>
        <v>6.4386345981115103E-2</v>
      </c>
      <c r="Z75" s="44">
        <f>(VLOOKUP($A74,'RevPAR Raw Data'!$B$6:$BE$49,'RevPAR Raw Data'!AV$1,FALSE))/100</f>
        <v>1.8627417760847E-2</v>
      </c>
      <c r="AA75" s="44">
        <f>(VLOOKUP($A74,'RevPAR Raw Data'!$B$6:$BE$49,'RevPAR Raw Data'!AW$1,FALSE))/100</f>
        <v>6.2097433537485196E-2</v>
      </c>
      <c r="AB75" s="44">
        <f>(VLOOKUP($A74,'RevPAR Raw Data'!$B$6:$BE$49,'RevPAR Raw Data'!AX$1,FALSE))/100</f>
        <v>1.1290167759260198E-2</v>
      </c>
      <c r="AC75" s="44">
        <f>(VLOOKUP($A74,'RevPAR Raw Data'!$B$6:$BE$49,'RevPAR Raw Data'!AY$1,FALSE))/100</f>
        <v>2.97426541915141E-2</v>
      </c>
      <c r="AD75" s="45">
        <f>(VLOOKUP($A74,'RevPAR Raw Data'!$B$6:$BE$49,'RevPAR Raw Data'!BA$1,FALSE))/100</f>
        <v>4.8421300228525803E-2</v>
      </c>
      <c r="AE75" s="45">
        <f>(VLOOKUP($A74,'RevPAR Raw Data'!$B$6:$BE$49,'RevPAR Raw Data'!BB$1,FALSE))/100</f>
        <v>4.7988244393973797E-2</v>
      </c>
      <c r="AF75" s="44">
        <f>(VLOOKUP($A74,'RevPAR Raw Data'!$B$6:$BE$49,'RevPAR Raw Data'!BC$1,FALSE))/100</f>
        <v>4.8201055633570897E-2</v>
      </c>
      <c r="AG75" s="46">
        <f>(VLOOKUP($A74,'RevPAR Raw Data'!$B$6:$BE$49,'RevPAR Raw Data'!BE$1,FALSE))/100</f>
        <v>3.5753037083926201E-2</v>
      </c>
    </row>
    <row r="76" spans="1:33" x14ac:dyDescent="0.2">
      <c r="A76" s="93"/>
      <c r="B76" s="71"/>
      <c r="C76" s="72"/>
      <c r="D76" s="72"/>
      <c r="E76" s="72"/>
      <c r="F76" s="72"/>
      <c r="G76" s="73"/>
      <c r="H76" s="53"/>
      <c r="I76" s="53"/>
      <c r="J76" s="73"/>
      <c r="K76" s="74"/>
      <c r="M76" s="75"/>
      <c r="N76" s="76"/>
      <c r="O76" s="76"/>
      <c r="P76" s="76"/>
      <c r="Q76" s="76"/>
      <c r="R76" s="77"/>
      <c r="S76" s="76"/>
      <c r="T76" s="76"/>
      <c r="U76" s="77"/>
      <c r="V76" s="78"/>
      <c r="X76" s="75"/>
      <c r="Y76" s="76"/>
      <c r="Z76" s="76"/>
      <c r="AA76" s="76"/>
      <c r="AB76" s="76"/>
      <c r="AC76" s="77"/>
      <c r="AD76" s="76"/>
      <c r="AE76" s="76"/>
      <c r="AF76" s="77"/>
      <c r="AG76" s="78"/>
    </row>
    <row r="77" spans="1:33" x14ac:dyDescent="0.2">
      <c r="A77" s="70" t="s">
        <v>40</v>
      </c>
      <c r="B77" s="71">
        <f>(VLOOKUP($A77,'Occupancy Raw Data'!$B$8:$BE$45,'Occupancy Raw Data'!AG$3,FALSE))/100</f>
        <v>0.45300751879699197</v>
      </c>
      <c r="C77" s="72">
        <f>(VLOOKUP($A77,'Occupancy Raw Data'!$B$8:$BE$45,'Occupancy Raw Data'!AH$3,FALSE))/100</f>
        <v>0.52335249889429403</v>
      </c>
      <c r="D77" s="72">
        <f>(VLOOKUP($A77,'Occupancy Raw Data'!$B$8:$BE$45,'Occupancy Raw Data'!AI$3,FALSE))/100</f>
        <v>0.51899601946041496</v>
      </c>
      <c r="E77" s="72">
        <f>(VLOOKUP($A77,'Occupancy Raw Data'!$B$8:$BE$45,'Occupancy Raw Data'!AJ$3,FALSE))/100</f>
        <v>0.53962848297213595</v>
      </c>
      <c r="F77" s="72">
        <f>(VLOOKUP($A77,'Occupancy Raw Data'!$B$8:$BE$45,'Occupancy Raw Data'!AK$3,FALSE))/100</f>
        <v>0.48962848297213596</v>
      </c>
      <c r="G77" s="73">
        <f>(VLOOKUP($A77,'Occupancy Raw Data'!$B$8:$BE$45,'Occupancy Raw Data'!AL$3,FALSE))/100</f>
        <v>0.50492260061919503</v>
      </c>
      <c r="H77" s="53">
        <f>(VLOOKUP($A77,'Occupancy Raw Data'!$B$8:$BE$45,'Occupancy Raw Data'!AN$3,FALSE))/100</f>
        <v>0.48164528969482495</v>
      </c>
      <c r="I77" s="53">
        <f>(VLOOKUP($A77,'Occupancy Raw Data'!$B$8:$BE$45,'Occupancy Raw Data'!AO$3,FALSE))/100</f>
        <v>0.47271118973905302</v>
      </c>
      <c r="J77" s="73">
        <f>(VLOOKUP($A77,'Occupancy Raw Data'!$B$8:$BE$45,'Occupancy Raw Data'!AP$3,FALSE))/100</f>
        <v>0.47717823971693901</v>
      </c>
      <c r="K77" s="74">
        <f>(VLOOKUP($A77,'Occupancy Raw Data'!$B$8:$BE$45,'Occupancy Raw Data'!AR$3,FALSE))/100</f>
        <v>0.49699564036140698</v>
      </c>
      <c r="M77" s="75">
        <f>VLOOKUP($A77,'ADR Raw Data'!$B$6:$BE$43,'ADR Raw Data'!AG$1,FALSE)</f>
        <v>105.88247644617999</v>
      </c>
      <c r="N77" s="76">
        <f>VLOOKUP($A77,'ADR Raw Data'!$B$6:$BE$43,'ADR Raw Data'!AH$1,FALSE)</f>
        <v>116.929534775627</v>
      </c>
      <c r="O77" s="76">
        <f>VLOOKUP($A77,'ADR Raw Data'!$B$6:$BE$43,'ADR Raw Data'!AI$1,FALSE)</f>
        <v>121.994040223273</v>
      </c>
      <c r="P77" s="76">
        <f>VLOOKUP($A77,'ADR Raw Data'!$B$6:$BE$43,'ADR Raw Data'!AJ$1,FALSE)</f>
        <v>121.343968117367</v>
      </c>
      <c r="Q77" s="76">
        <f>VLOOKUP($A77,'ADR Raw Data'!$B$6:$BE$43,'ADR Raw Data'!AK$1,FALSE)</f>
        <v>109.66618038932199</v>
      </c>
      <c r="R77" s="77">
        <f>VLOOKUP($A77,'ADR Raw Data'!$B$6:$BE$43,'ADR Raw Data'!AL$1,FALSE)</f>
        <v>115.523325771046</v>
      </c>
      <c r="S77" s="76">
        <f>VLOOKUP($A77,'ADR Raw Data'!$B$6:$BE$43,'ADR Raw Data'!AN$1,FALSE)</f>
        <v>103.135082644628</v>
      </c>
      <c r="T77" s="76">
        <f>VLOOKUP($A77,'ADR Raw Data'!$B$6:$BE$43,'ADR Raw Data'!AO$1,FALSE)</f>
        <v>101.877073353293</v>
      </c>
      <c r="U77" s="77">
        <f>VLOOKUP($A77,'ADR Raw Data'!$B$6:$BE$43,'ADR Raw Data'!AP$1,FALSE)</f>
        <v>102.51196635462</v>
      </c>
      <c r="V77" s="78">
        <f>VLOOKUP($A77,'ADR Raw Data'!$B$6:$BE$43,'ADR Raw Data'!AR$1,FALSE)</f>
        <v>111.954028820422</v>
      </c>
      <c r="X77" s="75">
        <f>VLOOKUP($A77,'RevPAR Raw Data'!$B$6:$BE$43,'RevPAR Raw Data'!AG$1,FALSE)</f>
        <v>47.965557938964999</v>
      </c>
      <c r="Y77" s="76">
        <f>VLOOKUP($A77,'RevPAR Raw Data'!$B$6:$BE$43,'RevPAR Raw Data'!AH$1,FALSE)</f>
        <v>61.195364219371903</v>
      </c>
      <c r="Z77" s="76">
        <f>VLOOKUP($A77,'RevPAR Raw Data'!$B$6:$BE$43,'RevPAR Raw Data'!AI$1,FALSE)</f>
        <v>63.314421273772602</v>
      </c>
      <c r="AA77" s="76">
        <f>VLOOKUP($A77,'RevPAR Raw Data'!$B$6:$BE$43,'RevPAR Raw Data'!AJ$1,FALSE)</f>
        <v>65.480661432994197</v>
      </c>
      <c r="AB77" s="76">
        <f>VLOOKUP($A77,'RevPAR Raw Data'!$B$6:$BE$43,'RevPAR Raw Data'!AK$1,FALSE)</f>
        <v>53.695685537372803</v>
      </c>
      <c r="AC77" s="77">
        <f>VLOOKUP($A77,'RevPAR Raw Data'!$B$6:$BE$43,'RevPAR Raw Data'!AL$1,FALSE)</f>
        <v>58.330338080495302</v>
      </c>
      <c r="AD77" s="76">
        <f>VLOOKUP($A77,'RevPAR Raw Data'!$B$6:$BE$43,'RevPAR Raw Data'!AN$1,FALSE)</f>
        <v>49.6745267580716</v>
      </c>
      <c r="AE77" s="76">
        <f>VLOOKUP($A77,'RevPAR Raw Data'!$B$6:$BE$43,'RevPAR Raw Data'!AO$1,FALSE)</f>
        <v>48.158432551968097</v>
      </c>
      <c r="AF77" s="77">
        <f>VLOOKUP($A77,'RevPAR Raw Data'!$B$6:$BE$43,'RevPAR Raw Data'!AP$1,FALSE)</f>
        <v>48.916479655019899</v>
      </c>
      <c r="AG77" s="78">
        <f>VLOOKUP($A77,'RevPAR Raw Data'!$B$6:$BE$43,'RevPAR Raw Data'!AR$1,FALSE)</f>
        <v>55.640664244645201</v>
      </c>
    </row>
    <row r="78" spans="1:33" x14ac:dyDescent="0.2">
      <c r="A78" s="55" t="s">
        <v>14</v>
      </c>
      <c r="B78" s="43">
        <f>(VLOOKUP($A77,'Occupancy Raw Data'!$B$8:$BE$51,'Occupancy Raw Data'!AT$3,FALSE))/100</f>
        <v>-9.8763074712846205E-2</v>
      </c>
      <c r="C78" s="44">
        <f>(VLOOKUP($A77,'Occupancy Raw Data'!$B$8:$BE$51,'Occupancy Raw Data'!AU$3,FALSE))/100</f>
        <v>-3.7962632625504901E-2</v>
      </c>
      <c r="D78" s="44">
        <f>(VLOOKUP($A77,'Occupancy Raw Data'!$B$8:$BE$51,'Occupancy Raw Data'!AV$3,FALSE))/100</f>
        <v>-1.28771536825803E-2</v>
      </c>
      <c r="E78" s="44">
        <f>(VLOOKUP($A77,'Occupancy Raw Data'!$B$8:$BE$51,'Occupancy Raw Data'!AW$3,FALSE))/100</f>
        <v>6.3763570615216397E-2</v>
      </c>
      <c r="F78" s="44">
        <f>(VLOOKUP($A77,'Occupancy Raw Data'!$B$8:$BE$51,'Occupancy Raw Data'!AX$3,FALSE))/100</f>
        <v>-1.2604524068184799E-2</v>
      </c>
      <c r="G78" s="44">
        <f>(VLOOKUP($A77,'Occupancy Raw Data'!$B$8:$BE$51,'Occupancy Raw Data'!AY$3,FALSE))/100</f>
        <v>-1.9724933084603401E-2</v>
      </c>
      <c r="H78" s="45">
        <f>(VLOOKUP($A77,'Occupancy Raw Data'!$B$8:$BE$51,'Occupancy Raw Data'!BA$3,FALSE))/100</f>
        <v>-2.6635257348702899E-2</v>
      </c>
      <c r="I78" s="45">
        <f>(VLOOKUP($A77,'Occupancy Raw Data'!$B$8:$BE$51,'Occupancy Raw Data'!BB$3,FALSE))/100</f>
        <v>-6.2698297474416395E-2</v>
      </c>
      <c r="J78" s="44">
        <f>(VLOOKUP($A77,'Occupancy Raw Data'!$B$8:$BE$51,'Occupancy Raw Data'!BC$3,FALSE))/100</f>
        <v>-4.4838345190925007E-2</v>
      </c>
      <c r="K78" s="46">
        <f>(VLOOKUP($A77,'Occupancy Raw Data'!$B$8:$BE$51,'Occupancy Raw Data'!BE$3,FALSE))/100</f>
        <v>-2.6721903713205403E-2</v>
      </c>
      <c r="M78" s="43">
        <f>(VLOOKUP($A77,'ADR Raw Data'!$B$6:$BE$49,'ADR Raw Data'!AT$1,FALSE))/100</f>
        <v>3.15762428307221E-2</v>
      </c>
      <c r="N78" s="44">
        <f>(VLOOKUP($A77,'ADR Raw Data'!$B$6:$BE$49,'ADR Raw Data'!AU$1,FALSE))/100</f>
        <v>1.17534922772831E-2</v>
      </c>
      <c r="O78" s="44">
        <f>(VLOOKUP($A77,'ADR Raw Data'!$B$6:$BE$49,'ADR Raw Data'!AV$1,FALSE))/100</f>
        <v>4.0573804609037499E-2</v>
      </c>
      <c r="P78" s="44">
        <f>(VLOOKUP($A77,'ADR Raw Data'!$B$6:$BE$49,'ADR Raw Data'!AW$1,FALSE))/100</f>
        <v>7.2529674118438997E-2</v>
      </c>
      <c r="Q78" s="44">
        <f>(VLOOKUP($A77,'ADR Raw Data'!$B$6:$BE$49,'ADR Raw Data'!AX$1,FALSE))/100</f>
        <v>3.5096842098365499E-2</v>
      </c>
      <c r="R78" s="44">
        <f>(VLOOKUP($A77,'ADR Raw Data'!$B$6:$BE$49,'ADR Raw Data'!AY$1,FALSE))/100</f>
        <v>4.0260552778280896E-2</v>
      </c>
      <c r="S78" s="45">
        <f>(VLOOKUP($A77,'ADR Raw Data'!$B$6:$BE$49,'ADR Raw Data'!BA$1,FALSE))/100</f>
        <v>4.26404486102493E-2</v>
      </c>
      <c r="T78" s="45">
        <f>(VLOOKUP($A77,'ADR Raw Data'!$B$6:$BE$49,'ADR Raw Data'!BB$1,FALSE))/100</f>
        <v>3.8216974187376497E-2</v>
      </c>
      <c r="U78" s="44">
        <f>(VLOOKUP($A77,'ADR Raw Data'!$B$6:$BE$49,'ADR Raw Data'!BC$1,FALSE))/100</f>
        <v>4.0537055039187697E-2</v>
      </c>
      <c r="V78" s="46">
        <f>(VLOOKUP($A77,'ADR Raw Data'!$B$6:$BE$49,'ADR Raw Data'!BE$1,FALSE))/100</f>
        <v>4.1051934226940999E-2</v>
      </c>
      <c r="X78" s="43">
        <f>(VLOOKUP($A77,'RevPAR Raw Data'!$B$6:$BE$49,'RevPAR Raw Data'!AT$1,FALSE))/100</f>
        <v>-7.0305398711965603E-2</v>
      </c>
      <c r="Y78" s="44">
        <f>(VLOOKUP($A77,'RevPAR Raw Data'!$B$6:$BE$49,'RevPAR Raw Data'!AU$1,FALSE))/100</f>
        <v>-2.6655333857610999E-2</v>
      </c>
      <c r="Z78" s="44">
        <f>(VLOOKUP($A77,'RevPAR Raw Data'!$B$6:$BE$49,'RevPAR Raw Data'!AV$1,FALSE))/100</f>
        <v>2.7174175809019499E-2</v>
      </c>
      <c r="AA78" s="44">
        <f>(VLOOKUP($A77,'RevPAR Raw Data'!$B$6:$BE$49,'RevPAR Raw Data'!AW$1,FALSE))/100</f>
        <v>0.140917995731005</v>
      </c>
      <c r="AB78" s="44">
        <f>(VLOOKUP($A77,'RevPAR Raw Data'!$B$6:$BE$49,'RevPAR Raw Data'!AX$1,FALSE))/100</f>
        <v>2.2049939039234599E-2</v>
      </c>
      <c r="AC78" s="44">
        <f>(VLOOKUP($A77,'RevPAR Raw Data'!$B$6:$BE$49,'RevPAR Raw Data'!AY$1,FALSE))/100</f>
        <v>1.9741482984176599E-2</v>
      </c>
      <c r="AD78" s="45">
        <f>(VLOOKUP($A77,'RevPAR Raw Data'!$B$6:$BE$49,'RevPAR Raw Data'!BA$1,FALSE))/100</f>
        <v>1.4869451939348199E-2</v>
      </c>
      <c r="AE78" s="45">
        <f>(VLOOKUP($A77,'RevPAR Raw Data'!$B$6:$BE$49,'RevPAR Raw Data'!BB$1,FALSE))/100</f>
        <v>-2.6877462503212102E-2</v>
      </c>
      <c r="AF78" s="44">
        <f>(VLOOKUP($A77,'RevPAR Raw Data'!$B$6:$BE$49,'RevPAR Raw Data'!BC$1,FALSE))/100</f>
        <v>-6.1189046186078998E-3</v>
      </c>
      <c r="AG78" s="46">
        <f>(VLOOKUP($A77,'RevPAR Raw Data'!$B$6:$BE$49,'RevPAR Raw Data'!BE$1,FALSE))/100</f>
        <v>1.3233044680082399E-2</v>
      </c>
    </row>
    <row r="79" spans="1:33" x14ac:dyDescent="0.2">
      <c r="A79" s="83"/>
      <c r="B79" s="84"/>
      <c r="C79" s="85"/>
      <c r="D79" s="85"/>
      <c r="E79" s="85"/>
      <c r="F79" s="85"/>
      <c r="G79" s="86"/>
      <c r="H79" s="85"/>
      <c r="I79" s="85"/>
      <c r="J79" s="86"/>
      <c r="K79" s="87"/>
      <c r="M79" s="84"/>
      <c r="N79" s="85"/>
      <c r="O79" s="85"/>
      <c r="P79" s="85"/>
      <c r="Q79" s="85"/>
      <c r="R79" s="86"/>
      <c r="S79" s="85"/>
      <c r="T79" s="85"/>
      <c r="U79" s="86"/>
      <c r="V79" s="87"/>
      <c r="X79" s="84"/>
      <c r="Y79" s="85"/>
      <c r="Z79" s="85"/>
      <c r="AA79" s="85"/>
      <c r="AB79" s="85"/>
      <c r="AC79" s="86"/>
      <c r="AD79" s="85"/>
      <c r="AE79" s="85"/>
      <c r="AF79" s="86"/>
      <c r="AG79" s="87"/>
    </row>
    <row r="80" spans="1:33" x14ac:dyDescent="0.2">
      <c r="A80" s="97" t="s">
        <v>41</v>
      </c>
      <c r="B80" s="71">
        <f>(VLOOKUP($A80,'Occupancy Raw Data'!$B$8:$BE$45,'Occupancy Raw Data'!AG$3,FALSE))/100</f>
        <v>0.39539603348575802</v>
      </c>
      <c r="C80" s="72">
        <f>(VLOOKUP($A80,'Occupancy Raw Data'!$B$8:$BE$45,'Occupancy Raw Data'!AH$3,FALSE))/100</f>
        <v>0.42199990893538902</v>
      </c>
      <c r="D80" s="72">
        <f>(VLOOKUP($A80,'Occupancy Raw Data'!$B$8:$BE$45,'Occupancy Raw Data'!AI$3,FALSE))/100</f>
        <v>0.42352849346611399</v>
      </c>
      <c r="E80" s="72">
        <f>(VLOOKUP($A80,'Occupancy Raw Data'!$B$8:$BE$45,'Occupancy Raw Data'!AJ$3,FALSE))/100</f>
        <v>0.465125506546895</v>
      </c>
      <c r="F80" s="72">
        <f>(VLOOKUP($A80,'Occupancy Raw Data'!$B$8:$BE$45,'Occupancy Raw Data'!AK$3,FALSE))/100</f>
        <v>0.44026534298374398</v>
      </c>
      <c r="G80" s="73">
        <f>(VLOOKUP($A80,'Occupancy Raw Data'!$B$8:$BE$45,'Occupancy Raw Data'!AL$3,FALSE))/100</f>
        <v>0.42926558992380898</v>
      </c>
      <c r="H80" s="53">
        <f>(VLOOKUP($A80,'Occupancy Raw Data'!$B$8:$BE$45,'Occupancy Raw Data'!AN$3,FALSE))/100</f>
        <v>0.49835622490481596</v>
      </c>
      <c r="I80" s="53">
        <f>(VLOOKUP($A80,'Occupancy Raw Data'!$B$8:$BE$45,'Occupancy Raw Data'!AO$3,FALSE))/100</f>
        <v>0.50758215626908498</v>
      </c>
      <c r="J80" s="73">
        <f>(VLOOKUP($A80,'Occupancy Raw Data'!$B$8:$BE$45,'Occupancy Raw Data'!AP$3,FALSE))/100</f>
        <v>0.502969190586951</v>
      </c>
      <c r="K80" s="74">
        <f>(VLOOKUP($A80,'Occupancy Raw Data'!$B$8:$BE$45,'Occupancy Raw Data'!AR$3,FALSE))/100</f>
        <v>0.45033760878247198</v>
      </c>
      <c r="M80" s="75">
        <f>VLOOKUP($A80,'ADR Raw Data'!$B$6:$BE$43,'ADR Raw Data'!AG$1,FALSE)</f>
        <v>96.639756806554004</v>
      </c>
      <c r="N80" s="76">
        <f>VLOOKUP($A80,'ADR Raw Data'!$B$6:$BE$43,'ADR Raw Data'!AH$1,FALSE)</f>
        <v>96.781320951955195</v>
      </c>
      <c r="O80" s="76">
        <f>VLOOKUP($A80,'ADR Raw Data'!$B$6:$BE$43,'ADR Raw Data'!AI$1,FALSE)</f>
        <v>97.0695512532252</v>
      </c>
      <c r="P80" s="76">
        <f>VLOOKUP($A80,'ADR Raw Data'!$B$6:$BE$43,'ADR Raw Data'!AJ$1,FALSE)</f>
        <v>103.92786884360901</v>
      </c>
      <c r="Q80" s="76">
        <f>VLOOKUP($A80,'ADR Raw Data'!$B$6:$BE$43,'ADR Raw Data'!AK$1,FALSE)</f>
        <v>97.043573702462893</v>
      </c>
      <c r="R80" s="77">
        <f>VLOOKUP($A80,'ADR Raw Data'!$B$6:$BE$43,'ADR Raw Data'!AL$1,FALSE)</f>
        <v>98.414309156299396</v>
      </c>
      <c r="S80" s="76">
        <f>VLOOKUP($A80,'ADR Raw Data'!$B$6:$BE$43,'ADR Raw Data'!AN$1,FALSE)</f>
        <v>105.84750908036</v>
      </c>
      <c r="T80" s="76">
        <f>VLOOKUP($A80,'ADR Raw Data'!$B$6:$BE$43,'ADR Raw Data'!AO$1,FALSE)</f>
        <v>108.190236875992</v>
      </c>
      <c r="U80" s="77">
        <f>VLOOKUP($A80,'ADR Raw Data'!$B$6:$BE$43,'ADR Raw Data'!AP$1,FALSE)</f>
        <v>107.029616104322</v>
      </c>
      <c r="V80" s="78">
        <f>VLOOKUP($A80,'ADR Raw Data'!$B$6:$BE$43,'ADR Raw Data'!AR$1,FALSE)</f>
        <v>101.16531404447301</v>
      </c>
      <c r="X80" s="75">
        <f>VLOOKUP($A80,'RevPAR Raw Data'!$B$6:$BE$43,'RevPAR Raw Data'!AG$1,FALSE)</f>
        <v>38.210976518339699</v>
      </c>
      <c r="Y80" s="76">
        <f>VLOOKUP($A80,'RevPAR Raw Data'!$B$6:$BE$43,'RevPAR Raw Data'!AH$1,FALSE)</f>
        <v>40.841708628371798</v>
      </c>
      <c r="Z80" s="76">
        <f>VLOOKUP($A80,'RevPAR Raw Data'!$B$6:$BE$43,'RevPAR Raw Data'!AI$1,FALSE)</f>
        <v>41.111720803710199</v>
      </c>
      <c r="AA80" s="76">
        <f>VLOOKUP($A80,'RevPAR Raw Data'!$B$6:$BE$43,'RevPAR Raw Data'!AJ$1,FALSE)</f>
        <v>48.339502640223202</v>
      </c>
      <c r="AB80" s="76">
        <f>VLOOKUP($A80,'RevPAR Raw Data'!$B$6:$BE$43,'RevPAR Raw Data'!AK$1,FALSE)</f>
        <v>42.724922260483098</v>
      </c>
      <c r="AC80" s="77">
        <f>VLOOKUP($A80,'RevPAR Raw Data'!$B$6:$BE$43,'RevPAR Raw Data'!AL$1,FALSE)</f>
        <v>42.245876476923002</v>
      </c>
      <c r="AD80" s="76">
        <f>VLOOKUP($A80,'RevPAR Raw Data'!$B$6:$BE$43,'RevPAR Raw Data'!AN$1,FALSE)</f>
        <v>52.749765040866897</v>
      </c>
      <c r="AE80" s="76">
        <f>VLOOKUP($A80,'RevPAR Raw Data'!$B$6:$BE$43,'RevPAR Raw Data'!AO$1,FALSE)</f>
        <v>54.915433720779099</v>
      </c>
      <c r="AF80" s="77">
        <f>VLOOKUP($A80,'RevPAR Raw Data'!$B$6:$BE$43,'RevPAR Raw Data'!AP$1,FALSE)</f>
        <v>53.832599380822998</v>
      </c>
      <c r="AG80" s="78">
        <f>VLOOKUP($A80,'RevPAR Raw Data'!$B$6:$BE$43,'RevPAR Raw Data'!AR$1,FALSE)</f>
        <v>45.558545618516</v>
      </c>
    </row>
    <row r="81" spans="1:33" x14ac:dyDescent="0.2">
      <c r="A81" s="55" t="s">
        <v>14</v>
      </c>
      <c r="B81" s="43">
        <f>(VLOOKUP($A80,'Occupancy Raw Data'!$B$8:$BE$51,'Occupancy Raw Data'!AT$3,FALSE))/100</f>
        <v>6.1510316197692198E-2</v>
      </c>
      <c r="C81" s="44">
        <f>(VLOOKUP($A80,'Occupancy Raw Data'!$B$8:$BE$51,'Occupancy Raw Data'!AU$3,FALSE))/100</f>
        <v>7.8791009367501996E-2</v>
      </c>
      <c r="D81" s="44">
        <f>(VLOOKUP($A80,'Occupancy Raw Data'!$B$8:$BE$51,'Occupancy Raw Data'!AV$3,FALSE))/100</f>
        <v>-3.0971163971134297E-2</v>
      </c>
      <c r="E81" s="44">
        <f>(VLOOKUP($A80,'Occupancy Raw Data'!$B$8:$BE$51,'Occupancy Raw Data'!AW$3,FALSE))/100</f>
        <v>0.16341981488573601</v>
      </c>
      <c r="F81" s="44">
        <f>(VLOOKUP($A80,'Occupancy Raw Data'!$B$8:$BE$51,'Occupancy Raw Data'!AX$3,FALSE))/100</f>
        <v>5.7369427286913702E-2</v>
      </c>
      <c r="G81" s="44">
        <f>(VLOOKUP($A80,'Occupancy Raw Data'!$B$8:$BE$51,'Occupancy Raw Data'!AY$3,FALSE))/100</f>
        <v>6.4176721553686797E-2</v>
      </c>
      <c r="H81" s="45">
        <f>(VLOOKUP($A80,'Occupancy Raw Data'!$B$8:$BE$51,'Occupancy Raw Data'!BA$3,FALSE))/100</f>
        <v>8.3802349303710402E-2</v>
      </c>
      <c r="I81" s="45">
        <f>(VLOOKUP($A80,'Occupancy Raw Data'!$B$8:$BE$51,'Occupancy Raw Data'!BB$3,FALSE))/100</f>
        <v>8.0658338689321402E-2</v>
      </c>
      <c r="J81" s="44">
        <f>(VLOOKUP($A80,'Occupancy Raw Data'!$B$8:$BE$51,'Occupancy Raw Data'!BC$3,FALSE))/100</f>
        <v>8.2213643189928298E-2</v>
      </c>
      <c r="K81" s="46">
        <f>(VLOOKUP($A80,'Occupancy Raw Data'!$B$8:$BE$51,'Occupancy Raw Data'!BE$3,FALSE))/100</f>
        <v>6.9914388329150298E-2</v>
      </c>
      <c r="M81" s="43">
        <f>(VLOOKUP($A80,'ADR Raw Data'!$B$6:$BE$49,'ADR Raw Data'!AT$1,FALSE))/100</f>
        <v>-4.9616314323468903E-3</v>
      </c>
      <c r="N81" s="44">
        <f>(VLOOKUP($A80,'ADR Raw Data'!$B$6:$BE$49,'ADR Raw Data'!AU$1,FALSE))/100</f>
        <v>-5.4033431284343202E-3</v>
      </c>
      <c r="O81" s="44">
        <f>(VLOOKUP($A80,'ADR Raw Data'!$B$6:$BE$49,'ADR Raw Data'!AV$1,FALSE))/100</f>
        <v>-7.1851847020599602E-2</v>
      </c>
      <c r="P81" s="44">
        <f>(VLOOKUP($A80,'ADR Raw Data'!$B$6:$BE$49,'ADR Raw Data'!AW$1,FALSE))/100</f>
        <v>8.2656468934816499E-2</v>
      </c>
      <c r="Q81" s="44">
        <f>(VLOOKUP($A80,'ADR Raw Data'!$B$6:$BE$49,'ADR Raw Data'!AX$1,FALSE))/100</f>
        <v>-4.40131384590661E-3</v>
      </c>
      <c r="R81" s="44">
        <f>(VLOOKUP($A80,'ADR Raw Data'!$B$6:$BE$49,'ADR Raw Data'!AY$1,FALSE))/100</f>
        <v>-2.1275158732025103E-3</v>
      </c>
      <c r="S81" s="45">
        <f>(VLOOKUP($A80,'ADR Raw Data'!$B$6:$BE$49,'ADR Raw Data'!BA$1,FALSE))/100</f>
        <v>-3.4596863028065597E-2</v>
      </c>
      <c r="T81" s="45">
        <f>(VLOOKUP($A80,'ADR Raw Data'!$B$6:$BE$49,'ADR Raw Data'!BB$1,FALSE))/100</f>
        <v>-2.14324637765595E-2</v>
      </c>
      <c r="U81" s="44">
        <f>(VLOOKUP($A80,'ADR Raw Data'!$B$6:$BE$49,'ADR Raw Data'!BC$1,FALSE))/100</f>
        <v>-2.7932718138281399E-2</v>
      </c>
      <c r="V81" s="46">
        <f>(VLOOKUP($A80,'ADR Raw Data'!$B$6:$BE$49,'ADR Raw Data'!BE$1,FALSE))/100</f>
        <v>-1.0559560071692099E-2</v>
      </c>
      <c r="X81" s="43">
        <f>(VLOOKUP($A80,'RevPAR Raw Data'!$B$6:$BE$49,'RevPAR Raw Data'!AT$1,FALSE))/100</f>
        <v>5.6243493247085198E-2</v>
      </c>
      <c r="Y81" s="44">
        <f>(VLOOKUP($A80,'RevPAR Raw Data'!$B$6:$BE$49,'RevPAR Raw Data'!AU$1,FALSE))/100</f>
        <v>7.2961931380019399E-2</v>
      </c>
      <c r="Z81" s="44">
        <f>(VLOOKUP($A80,'RevPAR Raw Data'!$B$6:$BE$49,'RevPAR Raw Data'!AV$1,FALSE))/100</f>
        <v>-0.10059767565603001</v>
      </c>
      <c r="AA81" s="44">
        <f>(VLOOKUP($A80,'RevPAR Raw Data'!$B$6:$BE$49,'RevPAR Raw Data'!AW$1,FALSE))/100</f>
        <v>0.25958398867298899</v>
      </c>
      <c r="AB81" s="44">
        <f>(VLOOKUP($A80,'RevPAR Raw Data'!$B$6:$BE$49,'RevPAR Raw Data'!AX$1,FALSE))/100</f>
        <v>5.2715612586357506E-2</v>
      </c>
      <c r="AC81" s="44">
        <f>(VLOOKUP($A80,'RevPAR Raw Data'!$B$6:$BE$49,'RevPAR Raw Data'!AY$1,FALSE))/100</f>
        <v>6.1912668686688696E-2</v>
      </c>
      <c r="AD81" s="45">
        <f>(VLOOKUP($A80,'RevPAR Raw Data'!$B$6:$BE$49,'RevPAR Raw Data'!BA$1,FALSE))/100</f>
        <v>4.6306187875354204E-2</v>
      </c>
      <c r="AE81" s="45">
        <f>(VLOOKUP($A80,'RevPAR Raw Data'!$B$6:$BE$49,'RevPAR Raw Data'!BB$1,FALSE))/100</f>
        <v>5.7497167990525497E-2</v>
      </c>
      <c r="AF81" s="44">
        <f>(VLOOKUP($A80,'RevPAR Raw Data'!$B$6:$BE$49,'RevPAR Raw Data'!BC$1,FALSE))/100</f>
        <v>5.19844745293013E-2</v>
      </c>
      <c r="AG81" s="46">
        <f>(VLOOKUP($A80,'RevPAR Raw Data'!$B$6:$BE$49,'RevPAR Raw Data'!BE$1,FALSE))/100</f>
        <v>5.8616563074020904E-2</v>
      </c>
    </row>
    <row r="82" spans="1:33" x14ac:dyDescent="0.2">
      <c r="A82" s="97"/>
      <c r="B82" s="71"/>
      <c r="C82" s="72"/>
      <c r="D82" s="72"/>
      <c r="E82" s="72"/>
      <c r="F82" s="72"/>
      <c r="G82" s="73"/>
      <c r="H82" s="53"/>
      <c r="I82" s="53"/>
      <c r="J82" s="73"/>
      <c r="K82" s="74"/>
      <c r="M82" s="75"/>
      <c r="N82" s="76"/>
      <c r="O82" s="76"/>
      <c r="P82" s="76"/>
      <c r="Q82" s="76"/>
      <c r="R82" s="77"/>
      <c r="S82" s="76"/>
      <c r="T82" s="76"/>
      <c r="U82" s="77"/>
      <c r="V82" s="78"/>
      <c r="X82" s="75"/>
      <c r="Y82" s="76"/>
      <c r="Z82" s="76"/>
      <c r="AA82" s="76"/>
      <c r="AB82" s="76"/>
      <c r="AC82" s="77"/>
      <c r="AD82" s="76"/>
      <c r="AE82" s="76"/>
      <c r="AF82" s="77"/>
      <c r="AG82" s="78"/>
    </row>
    <row r="83" spans="1:33" x14ac:dyDescent="0.2">
      <c r="A83" s="70" t="s">
        <v>42</v>
      </c>
      <c r="B83" s="71">
        <f>(VLOOKUP($A83,'Occupancy Raw Data'!$B$8:$BE$45,'Occupancy Raw Data'!AG$3,FALSE))/100</f>
        <v>0.47038508029701198</v>
      </c>
      <c r="C83" s="72">
        <f>(VLOOKUP($A83,'Occupancy Raw Data'!$B$8:$BE$45,'Occupancy Raw Data'!AH$3,FALSE))/100</f>
        <v>0.52262130892764602</v>
      </c>
      <c r="D83" s="72">
        <f>(VLOOKUP($A83,'Occupancy Raw Data'!$B$8:$BE$45,'Occupancy Raw Data'!AI$3,FALSE))/100</f>
        <v>0.52443446727680798</v>
      </c>
      <c r="E83" s="72">
        <f>(VLOOKUP($A83,'Occupancy Raw Data'!$B$8:$BE$45,'Occupancy Raw Data'!AJ$3,FALSE))/100</f>
        <v>0.54537212916594702</v>
      </c>
      <c r="F83" s="72">
        <f>(VLOOKUP($A83,'Occupancy Raw Data'!$B$8:$BE$45,'Occupancy Raw Data'!AK$3,FALSE))/100</f>
        <v>0.52024693489898099</v>
      </c>
      <c r="G83" s="73">
        <f>(VLOOKUP($A83,'Occupancy Raw Data'!$B$8:$BE$45,'Occupancy Raw Data'!AL$3,FALSE))/100</f>
        <v>0.51661198411327902</v>
      </c>
      <c r="H83" s="53">
        <f>(VLOOKUP($A83,'Occupancy Raw Data'!$B$8:$BE$45,'Occupancy Raw Data'!AN$3,FALSE))/100</f>
        <v>0.53984631324469001</v>
      </c>
      <c r="I83" s="53">
        <f>(VLOOKUP($A83,'Occupancy Raw Data'!$B$8:$BE$45,'Occupancy Raw Data'!AO$3,FALSE))/100</f>
        <v>0.540278017613538</v>
      </c>
      <c r="J83" s="73">
        <f>(VLOOKUP($A83,'Occupancy Raw Data'!$B$8:$BE$45,'Occupancy Raw Data'!AP$3,FALSE))/100</f>
        <v>0.54006216542911401</v>
      </c>
      <c r="K83" s="74">
        <f>(VLOOKUP($A83,'Occupancy Raw Data'!$B$8:$BE$45,'Occupancy Raw Data'!AR$3,FALSE))/100</f>
        <v>0.52331203591780306</v>
      </c>
      <c r="M83" s="75">
        <f>VLOOKUP($A83,'ADR Raw Data'!$B$6:$BE$43,'ADR Raw Data'!AG$1,FALSE)</f>
        <v>80.583554139133597</v>
      </c>
      <c r="N83" s="76">
        <f>VLOOKUP($A83,'ADR Raw Data'!$B$6:$BE$43,'ADR Raw Data'!AH$1,FALSE)</f>
        <v>83.249473401618999</v>
      </c>
      <c r="O83" s="76">
        <f>VLOOKUP($A83,'ADR Raw Data'!$B$6:$BE$43,'ADR Raw Data'!AI$1,FALSE)</f>
        <v>83.280401333552803</v>
      </c>
      <c r="P83" s="76">
        <f>VLOOKUP($A83,'ADR Raw Data'!$B$6:$BE$43,'ADR Raw Data'!AJ$1,FALSE)</f>
        <v>84.437700158315494</v>
      </c>
      <c r="Q83" s="76">
        <f>VLOOKUP($A83,'ADR Raw Data'!$B$6:$BE$43,'ADR Raw Data'!AK$1,FALSE)</f>
        <v>81.579231764998696</v>
      </c>
      <c r="R83" s="77">
        <f>VLOOKUP($A83,'ADR Raw Data'!$B$6:$BE$43,'ADR Raw Data'!AL$1,FALSE)</f>
        <v>82.684755062339093</v>
      </c>
      <c r="S83" s="76">
        <f>VLOOKUP($A83,'ADR Raw Data'!$B$6:$BE$43,'ADR Raw Data'!AN$1,FALSE)</f>
        <v>84.727974202319004</v>
      </c>
      <c r="T83" s="76">
        <f>VLOOKUP($A83,'ADR Raw Data'!$B$6:$BE$43,'ADR Raw Data'!AO$1,FALSE)</f>
        <v>84.713510739113005</v>
      </c>
      <c r="U83" s="77">
        <f>VLOOKUP($A83,'ADR Raw Data'!$B$6:$BE$43,'ADR Raw Data'!AP$1,FALSE)</f>
        <v>84.720739580335703</v>
      </c>
      <c r="V83" s="78">
        <f>VLOOKUP($A83,'ADR Raw Data'!$B$6:$BE$43,'ADR Raw Data'!AR$1,FALSE)</f>
        <v>83.285084247059601</v>
      </c>
      <c r="X83" s="75">
        <f>VLOOKUP($A83,'RevPAR Raw Data'!$B$6:$BE$43,'RevPAR Raw Data'!AG$1,FALSE)</f>
        <v>37.905301584355001</v>
      </c>
      <c r="Y83" s="76">
        <f>VLOOKUP($A83,'RevPAR Raw Data'!$B$6:$BE$43,'RevPAR Raw Data'!AH$1,FALSE)</f>
        <v>43.507948756691398</v>
      </c>
      <c r="Z83" s="76">
        <f>VLOOKUP($A83,'RevPAR Raw Data'!$B$6:$BE$43,'RevPAR Raw Data'!AI$1,FALSE)</f>
        <v>43.675112907960603</v>
      </c>
      <c r="AA83" s="76">
        <f>VLOOKUP($A83,'RevPAR Raw Data'!$B$6:$BE$43,'RevPAR Raw Data'!AJ$1,FALSE)</f>
        <v>46.049968317216297</v>
      </c>
      <c r="AB83" s="76">
        <f>VLOOKUP($A83,'RevPAR Raw Data'!$B$6:$BE$43,'RevPAR Raw Data'!AK$1,FALSE)</f>
        <v>42.441345277154198</v>
      </c>
      <c r="AC83" s="77">
        <f>VLOOKUP($A83,'RevPAR Raw Data'!$B$6:$BE$43,'RevPAR Raw Data'!AL$1,FALSE)</f>
        <v>42.715935368675503</v>
      </c>
      <c r="AD83" s="76">
        <f>VLOOKUP($A83,'RevPAR Raw Data'!$B$6:$BE$43,'RevPAR Raw Data'!AN$1,FALSE)</f>
        <v>45.740084501813101</v>
      </c>
      <c r="AE83" s="76">
        <f>VLOOKUP($A83,'RevPAR Raw Data'!$B$6:$BE$43,'RevPAR Raw Data'!AO$1,FALSE)</f>
        <v>45.768847647211103</v>
      </c>
      <c r="AF83" s="77">
        <f>VLOOKUP($A83,'RevPAR Raw Data'!$B$6:$BE$43,'RevPAR Raw Data'!AP$1,FALSE)</f>
        <v>45.754466074512102</v>
      </c>
      <c r="AG83" s="78">
        <f>VLOOKUP($A83,'RevPAR Raw Data'!$B$6:$BE$43,'RevPAR Raw Data'!AR$1,FALSE)</f>
        <v>43.584086998914501</v>
      </c>
    </row>
    <row r="84" spans="1:33" x14ac:dyDescent="0.2">
      <c r="A84" s="55" t="s">
        <v>14</v>
      </c>
      <c r="B84" s="43">
        <f>(VLOOKUP($A83,'Occupancy Raw Data'!$B$8:$BE$51,'Occupancy Raw Data'!AT$3,FALSE))/100</f>
        <v>9.9866934669820398E-2</v>
      </c>
      <c r="C84" s="44">
        <f>(VLOOKUP($A83,'Occupancy Raw Data'!$B$8:$BE$51,'Occupancy Raw Data'!AU$3,FALSE))/100</f>
        <v>0.11416688791820499</v>
      </c>
      <c r="D84" s="44">
        <f>(VLOOKUP($A83,'Occupancy Raw Data'!$B$8:$BE$51,'Occupancy Raw Data'!AV$3,FALSE))/100</f>
        <v>-1.6896075218129501E-5</v>
      </c>
      <c r="E84" s="44">
        <f>(VLOOKUP($A83,'Occupancy Raw Data'!$B$8:$BE$51,'Occupancy Raw Data'!AW$3,FALSE))/100</f>
        <v>0.10583305694923199</v>
      </c>
      <c r="F84" s="44">
        <f>(VLOOKUP($A83,'Occupancy Raw Data'!$B$8:$BE$51,'Occupancy Raw Data'!AX$3,FALSE))/100</f>
        <v>5.2030450157127206E-2</v>
      </c>
      <c r="G84" s="44">
        <f>(VLOOKUP($A83,'Occupancy Raw Data'!$B$8:$BE$51,'Occupancy Raw Data'!AY$3,FALSE))/100</f>
        <v>7.2306702034165601E-2</v>
      </c>
      <c r="H84" s="45">
        <f>(VLOOKUP($A83,'Occupancy Raw Data'!$B$8:$BE$51,'Occupancy Raw Data'!BA$3,FALSE))/100</f>
        <v>0.10060654629594101</v>
      </c>
      <c r="I84" s="45">
        <f>(VLOOKUP($A83,'Occupancy Raw Data'!$B$8:$BE$51,'Occupancy Raw Data'!BB$3,FALSE))/100</f>
        <v>8.8850476324137909E-2</v>
      </c>
      <c r="J84" s="44">
        <f>(VLOOKUP($A83,'Occupancy Raw Data'!$B$8:$BE$51,'Occupancy Raw Data'!BC$3,FALSE))/100</f>
        <v>9.4694600528751491E-2</v>
      </c>
      <c r="K84" s="46">
        <f>(VLOOKUP($A83,'Occupancy Raw Data'!$B$8:$BE$51,'Occupancy Raw Data'!BE$3,FALSE))/100</f>
        <v>7.8812209684040097E-2</v>
      </c>
      <c r="M84" s="43">
        <f>(VLOOKUP($A83,'ADR Raw Data'!$B$6:$BE$49,'ADR Raw Data'!AT$1,FALSE))/100</f>
        <v>2.0384477390252301E-2</v>
      </c>
      <c r="N84" s="44">
        <f>(VLOOKUP($A83,'ADR Raw Data'!$B$6:$BE$49,'ADR Raw Data'!AU$1,FALSE))/100</f>
        <v>1.80374198503441E-2</v>
      </c>
      <c r="O84" s="44">
        <f>(VLOOKUP($A83,'ADR Raw Data'!$B$6:$BE$49,'ADR Raw Data'!AV$1,FALSE))/100</f>
        <v>-1.42182265247529E-2</v>
      </c>
      <c r="P84" s="44">
        <f>(VLOOKUP($A83,'ADR Raw Data'!$B$6:$BE$49,'ADR Raw Data'!AW$1,FALSE))/100</f>
        <v>2.9706861389589299E-2</v>
      </c>
      <c r="Q84" s="44">
        <f>(VLOOKUP($A83,'ADR Raw Data'!$B$6:$BE$49,'ADR Raw Data'!AX$1,FALSE))/100</f>
        <v>6.9885215034434503E-3</v>
      </c>
      <c r="R84" s="44">
        <f>(VLOOKUP($A83,'ADR Raw Data'!$B$6:$BE$49,'ADR Raw Data'!AY$1,FALSE))/100</f>
        <v>1.1350115413091E-2</v>
      </c>
      <c r="S84" s="45">
        <f>(VLOOKUP($A83,'ADR Raw Data'!$B$6:$BE$49,'ADR Raw Data'!BA$1,FALSE))/100</f>
        <v>2.5426125583971899E-2</v>
      </c>
      <c r="T84" s="45">
        <f>(VLOOKUP($A83,'ADR Raw Data'!$B$6:$BE$49,'ADR Raw Data'!BB$1,FALSE))/100</f>
        <v>2.1569346808928701E-2</v>
      </c>
      <c r="U84" s="44">
        <f>(VLOOKUP($A83,'ADR Raw Data'!$B$6:$BE$49,'ADR Raw Data'!BC$1,FALSE))/100</f>
        <v>2.3483611726308501E-2</v>
      </c>
      <c r="V84" s="46">
        <f>(VLOOKUP($A83,'ADR Raw Data'!$B$6:$BE$49,'ADR Raw Data'!BE$1,FALSE))/100</f>
        <v>1.50131273217066E-2</v>
      </c>
      <c r="X84" s="43">
        <f>(VLOOKUP($A83,'RevPAR Raw Data'!$B$6:$BE$49,'RevPAR Raw Data'!AT$1,FALSE))/100</f>
        <v>0.12228714733188299</v>
      </c>
      <c r="Y84" s="44">
        <f>(VLOOKUP($A83,'RevPAR Raw Data'!$B$6:$BE$49,'RevPAR Raw Data'!AU$1,FALSE))/100</f>
        <v>0.134263583858937</v>
      </c>
      <c r="Z84" s="44">
        <f>(VLOOKUP($A83,'RevPAR Raw Data'!$B$6:$BE$49,'RevPAR Raw Data'!AV$1,FALSE))/100</f>
        <v>-1.4234882367746201E-2</v>
      </c>
      <c r="AA84" s="44">
        <f>(VLOOKUP($A83,'RevPAR Raw Data'!$B$6:$BE$49,'RevPAR Raw Data'!AW$1,FALSE))/100</f>
        <v>0.138683886292049</v>
      </c>
      <c r="AB84" s="44">
        <f>(VLOOKUP($A83,'RevPAR Raw Data'!$B$6:$BE$49,'RevPAR Raw Data'!AX$1,FALSE))/100</f>
        <v>5.9382587580327606E-2</v>
      </c>
      <c r="AC84" s="44">
        <f>(VLOOKUP($A83,'RevPAR Raw Data'!$B$6:$BE$49,'RevPAR Raw Data'!AY$1,FALSE))/100</f>
        <v>8.44775068604844E-2</v>
      </c>
      <c r="AD84" s="45">
        <f>(VLOOKUP($A83,'RevPAR Raw Data'!$B$6:$BE$49,'RevPAR Raw Data'!BA$1,FALSE))/100</f>
        <v>0.12859070656060301</v>
      </c>
      <c r="AE84" s="45">
        <f>(VLOOKUP($A83,'RevPAR Raw Data'!$B$6:$BE$49,'RevPAR Raw Data'!BB$1,FALSE))/100</f>
        <v>0.11233626987103999</v>
      </c>
      <c r="AF84" s="44">
        <f>(VLOOKUP($A83,'RevPAR Raw Data'!$B$6:$BE$49,'RevPAR Raw Data'!BC$1,FALSE))/100</f>
        <v>0.12040198348645501</v>
      </c>
      <c r="AG84" s="46">
        <f>(VLOOKUP($A83,'RevPAR Raw Data'!$B$6:$BE$49,'RevPAR Raw Data'!BE$1,FALSE))/100</f>
        <v>9.5008554744238291E-2</v>
      </c>
    </row>
    <row r="85" spans="1:33" x14ac:dyDescent="0.2">
      <c r="A85" s="93"/>
      <c r="B85" s="71"/>
      <c r="C85" s="72"/>
      <c r="D85" s="72"/>
      <c r="E85" s="72"/>
      <c r="F85" s="72"/>
      <c r="G85" s="73"/>
      <c r="H85" s="53"/>
      <c r="I85" s="53"/>
      <c r="J85" s="73"/>
      <c r="K85" s="74"/>
      <c r="M85" s="75"/>
      <c r="N85" s="76"/>
      <c r="O85" s="76"/>
      <c r="P85" s="76"/>
      <c r="Q85" s="76"/>
      <c r="R85" s="77"/>
      <c r="S85" s="76"/>
      <c r="T85" s="76"/>
      <c r="U85" s="77"/>
      <c r="V85" s="78"/>
      <c r="X85" s="75"/>
      <c r="Y85" s="76"/>
      <c r="Z85" s="76"/>
      <c r="AA85" s="76"/>
      <c r="AB85" s="76"/>
      <c r="AC85" s="77"/>
      <c r="AD85" s="76"/>
      <c r="AE85" s="76"/>
      <c r="AF85" s="77"/>
      <c r="AG85" s="78"/>
    </row>
    <row r="86" spans="1:33" x14ac:dyDescent="0.2">
      <c r="A86" s="70" t="s">
        <v>43</v>
      </c>
      <c r="B86" s="71">
        <f>(VLOOKUP($A86,'Occupancy Raw Data'!$B$8:$BE$45,'Occupancy Raw Data'!AG$3,FALSE))/100</f>
        <v>0.45875287686996502</v>
      </c>
      <c r="C86" s="72">
        <f>(VLOOKUP($A86,'Occupancy Raw Data'!$B$8:$BE$45,'Occupancy Raw Data'!AH$3,FALSE))/100</f>
        <v>0.49751869965477502</v>
      </c>
      <c r="D86" s="72">
        <f>(VLOOKUP($A86,'Occupancy Raw Data'!$B$8:$BE$45,'Occupancy Raw Data'!AI$3,FALSE))/100</f>
        <v>0.49719505178365897</v>
      </c>
      <c r="E86" s="72">
        <f>(VLOOKUP($A86,'Occupancy Raw Data'!$B$8:$BE$45,'Occupancy Raw Data'!AJ$3,FALSE))/100</f>
        <v>0.52319476409666199</v>
      </c>
      <c r="F86" s="72">
        <f>(VLOOKUP($A86,'Occupancy Raw Data'!$B$8:$BE$45,'Occupancy Raw Data'!AK$3,FALSE))/100</f>
        <v>0.51255034522439502</v>
      </c>
      <c r="G86" s="73">
        <f>(VLOOKUP($A86,'Occupancy Raw Data'!$B$8:$BE$45,'Occupancy Raw Data'!AL$3,FALSE))/100</f>
        <v>0.49784234752589102</v>
      </c>
      <c r="H86" s="53">
        <f>(VLOOKUP($A86,'Occupancy Raw Data'!$B$8:$BE$45,'Occupancy Raw Data'!AN$3,FALSE))/100</f>
        <v>0.54793584579976906</v>
      </c>
      <c r="I86" s="53">
        <f>(VLOOKUP($A86,'Occupancy Raw Data'!$B$8:$BE$45,'Occupancy Raw Data'!AO$3,FALSE))/100</f>
        <v>0.545490506329113</v>
      </c>
      <c r="J86" s="73">
        <f>(VLOOKUP($A86,'Occupancy Raw Data'!$B$8:$BE$45,'Occupancy Raw Data'!AP$3,FALSE))/100</f>
        <v>0.54671317606444103</v>
      </c>
      <c r="K86" s="74">
        <f>(VLOOKUP($A86,'Occupancy Raw Data'!$B$8:$BE$45,'Occupancy Raw Data'!AR$3,FALSE))/100</f>
        <v>0.51180544139404804</v>
      </c>
      <c r="M86" s="75">
        <f>VLOOKUP($A86,'ADR Raw Data'!$B$6:$BE$43,'ADR Raw Data'!AG$1,FALSE)</f>
        <v>71.764699553186404</v>
      </c>
      <c r="N86" s="76">
        <f>VLOOKUP($A86,'ADR Raw Data'!$B$6:$BE$43,'ADR Raw Data'!AH$1,FALSE)</f>
        <v>73.965933089989093</v>
      </c>
      <c r="O86" s="76">
        <f>VLOOKUP($A86,'ADR Raw Data'!$B$6:$BE$43,'ADR Raw Data'!AI$1,FALSE)</f>
        <v>74.408116924634697</v>
      </c>
      <c r="P86" s="76">
        <f>VLOOKUP($A86,'ADR Raw Data'!$B$6:$BE$43,'ADR Raw Data'!AJ$1,FALSE)</f>
        <v>75.945350677022404</v>
      </c>
      <c r="Q86" s="76">
        <f>VLOOKUP($A86,'ADR Raw Data'!$B$6:$BE$43,'ADR Raw Data'!AK$1,FALSE)</f>
        <v>76.057877731003899</v>
      </c>
      <c r="R86" s="77">
        <f>VLOOKUP($A86,'ADR Raw Data'!$B$6:$BE$43,'ADR Raw Data'!AL$1,FALSE)</f>
        <v>74.495368670904298</v>
      </c>
      <c r="S86" s="76">
        <f>VLOOKUP($A86,'ADR Raw Data'!$B$6:$BE$43,'ADR Raw Data'!AN$1,FALSE)</f>
        <v>83.877737966791301</v>
      </c>
      <c r="T86" s="76">
        <f>VLOOKUP($A86,'ADR Raw Data'!$B$6:$BE$43,'ADR Raw Data'!AO$1,FALSE)</f>
        <v>82.315044379985395</v>
      </c>
      <c r="U86" s="77">
        <f>VLOOKUP($A86,'ADR Raw Data'!$B$6:$BE$43,'ADR Raw Data'!AP$1,FALSE)</f>
        <v>83.098138577912195</v>
      </c>
      <c r="V86" s="78">
        <f>VLOOKUP($A86,'ADR Raw Data'!$B$6:$BE$43,'ADR Raw Data'!AR$1,FALSE)</f>
        <v>77.120946550097301</v>
      </c>
      <c r="X86" s="75">
        <f>VLOOKUP($A86,'RevPAR Raw Data'!$B$6:$BE$43,'RevPAR Raw Data'!AG$1,FALSE)</f>
        <v>32.922262377732999</v>
      </c>
      <c r="Y86" s="76">
        <f>VLOOKUP($A86,'RevPAR Raw Data'!$B$6:$BE$43,'RevPAR Raw Data'!AH$1,FALSE)</f>
        <v>36.7994348496835</v>
      </c>
      <c r="Z86" s="76">
        <f>VLOOKUP($A86,'RevPAR Raw Data'!$B$6:$BE$43,'RevPAR Raw Data'!AI$1,FALSE)</f>
        <v>36.995347547468299</v>
      </c>
      <c r="AA86" s="76">
        <f>VLOOKUP($A86,'RevPAR Raw Data'!$B$6:$BE$43,'RevPAR Raw Data'!AJ$1,FALSE)</f>
        <v>39.734209831703097</v>
      </c>
      <c r="AB86" s="76">
        <f>VLOOKUP($A86,'RevPAR Raw Data'!$B$6:$BE$43,'RevPAR Raw Data'!AK$1,FALSE)</f>
        <v>38.983491488060899</v>
      </c>
      <c r="AC86" s="77">
        <f>VLOOKUP($A86,'RevPAR Raw Data'!$B$6:$BE$43,'RevPAR Raw Data'!AL$1,FALSE)</f>
        <v>37.086949218929803</v>
      </c>
      <c r="AD86" s="76">
        <f>VLOOKUP($A86,'RevPAR Raw Data'!$B$6:$BE$43,'RevPAR Raw Data'!AN$1,FALSE)</f>
        <v>45.959619296605197</v>
      </c>
      <c r="AE86" s="76">
        <f>VLOOKUP($A86,'RevPAR Raw Data'!$B$6:$BE$43,'RevPAR Raw Data'!AO$1,FALSE)</f>
        <v>44.902075237341698</v>
      </c>
      <c r="AF86" s="77">
        <f>VLOOKUP($A86,'RevPAR Raw Data'!$B$6:$BE$43,'RevPAR Raw Data'!AP$1,FALSE)</f>
        <v>45.430847266973501</v>
      </c>
      <c r="AG86" s="78">
        <f>VLOOKUP($A86,'RevPAR Raw Data'!$B$6:$BE$43,'RevPAR Raw Data'!AR$1,FALSE)</f>
        <v>39.470920089799399</v>
      </c>
    </row>
    <row r="87" spans="1:33" x14ac:dyDescent="0.2">
      <c r="A87" s="55" t="s">
        <v>14</v>
      </c>
      <c r="B87" s="43">
        <f>(VLOOKUP($A86,'Occupancy Raw Data'!$B$8:$BE$51,'Occupancy Raw Data'!AT$3,FALSE))/100</f>
        <v>0.10425609486465801</v>
      </c>
      <c r="C87" s="44">
        <f>(VLOOKUP($A86,'Occupancy Raw Data'!$B$8:$BE$51,'Occupancy Raw Data'!AU$3,FALSE))/100</f>
        <v>0.13891181601671199</v>
      </c>
      <c r="D87" s="44">
        <f>(VLOOKUP($A86,'Occupancy Raw Data'!$B$8:$BE$51,'Occupancy Raw Data'!AV$3,FALSE))/100</f>
        <v>2.8207948821381699E-2</v>
      </c>
      <c r="E87" s="44">
        <f>(VLOOKUP($A86,'Occupancy Raw Data'!$B$8:$BE$51,'Occupancy Raw Data'!AW$3,FALSE))/100</f>
        <v>0.11736066084571201</v>
      </c>
      <c r="F87" s="44">
        <f>(VLOOKUP($A86,'Occupancy Raw Data'!$B$8:$BE$51,'Occupancy Raw Data'!AX$3,FALSE))/100</f>
        <v>6.7614995327073005E-2</v>
      </c>
      <c r="G87" s="44">
        <f>(VLOOKUP($A86,'Occupancy Raw Data'!$B$8:$BE$51,'Occupancy Raw Data'!AY$3,FALSE))/100</f>
        <v>8.9769630006202195E-2</v>
      </c>
      <c r="H87" s="45">
        <f>(VLOOKUP($A86,'Occupancy Raw Data'!$B$8:$BE$51,'Occupancy Raw Data'!BA$3,FALSE))/100</f>
        <v>7.5186257864975098E-2</v>
      </c>
      <c r="I87" s="45">
        <f>(VLOOKUP($A86,'Occupancy Raw Data'!$B$8:$BE$51,'Occupancy Raw Data'!BB$3,FALSE))/100</f>
        <v>9.81268373175299E-2</v>
      </c>
      <c r="J87" s="44">
        <f>(VLOOKUP($A86,'Occupancy Raw Data'!$B$8:$BE$51,'Occupancy Raw Data'!BC$3,FALSE))/100</f>
        <v>8.6509823334141006E-2</v>
      </c>
      <c r="K87" s="46">
        <f>(VLOOKUP($A86,'Occupancy Raw Data'!$B$8:$BE$51,'Occupancy Raw Data'!BE$3,FALSE))/100</f>
        <v>8.8772660232439793E-2</v>
      </c>
      <c r="M87" s="43">
        <f>(VLOOKUP($A86,'ADR Raw Data'!$B$6:$BE$49,'ADR Raw Data'!AT$1,FALSE))/100</f>
        <v>4.1474699028735502E-3</v>
      </c>
      <c r="N87" s="44">
        <f>(VLOOKUP($A86,'ADR Raw Data'!$B$6:$BE$49,'ADR Raw Data'!AU$1,FALSE))/100</f>
        <v>-9.6542817791654793E-3</v>
      </c>
      <c r="O87" s="44">
        <f>(VLOOKUP($A86,'ADR Raw Data'!$B$6:$BE$49,'ADR Raw Data'!AV$1,FALSE))/100</f>
        <v>-3.7646636262722501E-2</v>
      </c>
      <c r="P87" s="44">
        <f>(VLOOKUP($A86,'ADR Raw Data'!$B$6:$BE$49,'ADR Raw Data'!AW$1,FALSE))/100</f>
        <v>-8.8025113328950907E-3</v>
      </c>
      <c r="Q87" s="44">
        <f>(VLOOKUP($A86,'ADR Raw Data'!$B$6:$BE$49,'ADR Raw Data'!AX$1,FALSE))/100</f>
        <v>-2.55987173425671E-2</v>
      </c>
      <c r="R87" s="44">
        <f>(VLOOKUP($A86,'ADR Raw Data'!$B$6:$BE$49,'ADR Raw Data'!AY$1,FALSE))/100</f>
        <v>-1.6732474806399899E-2</v>
      </c>
      <c r="S87" s="45">
        <f>(VLOOKUP($A86,'ADR Raw Data'!$B$6:$BE$49,'ADR Raw Data'!BA$1,FALSE))/100</f>
        <v>-8.0668727709469999E-3</v>
      </c>
      <c r="T87" s="45">
        <f>(VLOOKUP($A86,'ADR Raw Data'!$B$6:$BE$49,'ADR Raw Data'!BB$1,FALSE))/100</f>
        <v>-1.7963920889687902E-3</v>
      </c>
      <c r="U87" s="44">
        <f>(VLOOKUP($A86,'ADR Raw Data'!$B$6:$BE$49,'ADR Raw Data'!BC$1,FALSE))/100</f>
        <v>-5.1098232421596399E-3</v>
      </c>
      <c r="V87" s="46">
        <f>(VLOOKUP($A86,'ADR Raw Data'!$B$6:$BE$49,'ADR Raw Data'!BE$1,FALSE))/100</f>
        <v>-1.3002706169384199E-2</v>
      </c>
      <c r="X87" s="43">
        <f>(VLOOKUP($A86,'RevPAR Raw Data'!$B$6:$BE$49,'RevPAR Raw Data'!AT$1,FALSE))/100</f>
        <v>0.10883596378317399</v>
      </c>
      <c r="Y87" s="44">
        <f>(VLOOKUP($A86,'RevPAR Raw Data'!$B$6:$BE$49,'RevPAR Raw Data'!AU$1,FALSE))/100</f>
        <v>0.127916440423266</v>
      </c>
      <c r="Z87" s="44">
        <f>(VLOOKUP($A86,'RevPAR Raw Data'!$B$6:$BE$49,'RevPAR Raw Data'!AV$1,FALSE))/100</f>
        <v>-1.0500621830336801E-2</v>
      </c>
      <c r="AA87" s="44">
        <f>(VLOOKUP($A86,'RevPAR Raw Data'!$B$6:$BE$49,'RevPAR Raw Data'!AW$1,FALSE))/100</f>
        <v>0.107525080965687</v>
      </c>
      <c r="AB87" s="44">
        <f>(VLOOKUP($A86,'RevPAR Raw Data'!$B$6:$BE$49,'RevPAR Raw Data'!AX$1,FALSE))/100</f>
        <v>4.0285420831009097E-2</v>
      </c>
      <c r="AC87" s="44">
        <f>(VLOOKUP($A86,'RevPAR Raw Data'!$B$6:$BE$49,'RevPAR Raw Data'!AY$1,FALSE))/100</f>
        <v>7.1535087127343702E-2</v>
      </c>
      <c r="AD87" s="45">
        <f>(VLOOKUP($A86,'RevPAR Raw Data'!$B$6:$BE$49,'RevPAR Raw Data'!BA$1,FALSE))/100</f>
        <v>6.6512867117707805E-2</v>
      </c>
      <c r="AE87" s="45">
        <f>(VLOOKUP($A86,'RevPAR Raw Data'!$B$6:$BE$49,'RevPAR Raw Data'!BB$1,FALSE))/100</f>
        <v>9.6154170954288298E-2</v>
      </c>
      <c r="AF87" s="44">
        <f>(VLOOKUP($A86,'RevPAR Raw Data'!$B$6:$BE$49,'RevPAR Raw Data'!BC$1,FALSE))/100</f>
        <v>8.0957950186033398E-2</v>
      </c>
      <c r="AG87" s="46">
        <f>(VLOOKUP($A86,'RevPAR Raw Data'!$B$6:$BE$49,'RevPAR Raw Data'!BE$1,FALSE))/100</f>
        <v>7.4615669246178504E-2</v>
      </c>
    </row>
    <row r="88" spans="1:33" x14ac:dyDescent="0.2">
      <c r="A88" s="93"/>
      <c r="B88" s="71"/>
      <c r="C88" s="72"/>
      <c r="D88" s="72"/>
      <c r="E88" s="72"/>
      <c r="F88" s="72"/>
      <c r="G88" s="73"/>
      <c r="H88" s="53"/>
      <c r="I88" s="53"/>
      <c r="J88" s="73"/>
      <c r="K88" s="74"/>
      <c r="M88" s="75"/>
      <c r="N88" s="76"/>
      <c r="O88" s="76"/>
      <c r="P88" s="76"/>
      <c r="Q88" s="76"/>
      <c r="R88" s="77"/>
      <c r="S88" s="76"/>
      <c r="T88" s="76"/>
      <c r="U88" s="77"/>
      <c r="V88" s="78"/>
      <c r="X88" s="75"/>
      <c r="Y88" s="76"/>
      <c r="Z88" s="76"/>
      <c r="AA88" s="76"/>
      <c r="AB88" s="76"/>
      <c r="AC88" s="77"/>
      <c r="AD88" s="76"/>
      <c r="AE88" s="76"/>
      <c r="AF88" s="77"/>
      <c r="AG88" s="78"/>
    </row>
    <row r="89" spans="1:33" x14ac:dyDescent="0.2">
      <c r="A89" s="70" t="s">
        <v>44</v>
      </c>
      <c r="B89" s="71">
        <f>(VLOOKUP($A89,'Occupancy Raw Data'!$B$8:$BE$45,'Occupancy Raw Data'!AG$3,FALSE))/100</f>
        <v>0.37806209335836799</v>
      </c>
      <c r="C89" s="72">
        <f>(VLOOKUP($A89,'Occupancy Raw Data'!$B$8:$BE$45,'Occupancy Raw Data'!AH$3,FALSE))/100</f>
        <v>0.41413038731933099</v>
      </c>
      <c r="D89" s="72">
        <f>(VLOOKUP($A89,'Occupancy Raw Data'!$B$8:$BE$45,'Occupancy Raw Data'!AI$3,FALSE))/100</f>
        <v>0.43129120999082998</v>
      </c>
      <c r="E89" s="72">
        <f>(VLOOKUP($A89,'Occupancy Raw Data'!$B$8:$BE$45,'Occupancy Raw Data'!AJ$3,FALSE))/100</f>
        <v>0.46251255403694103</v>
      </c>
      <c r="F89" s="72">
        <f>(VLOOKUP($A89,'Occupancy Raw Data'!$B$8:$BE$45,'Occupancy Raw Data'!AK$3,FALSE))/100</f>
        <v>0.447501086484137</v>
      </c>
      <c r="G89" s="73">
        <f>(VLOOKUP($A89,'Occupancy Raw Data'!$B$8:$BE$45,'Occupancy Raw Data'!AL$3,FALSE))/100</f>
        <v>0.42671924895736901</v>
      </c>
      <c r="H89" s="53">
        <f>(VLOOKUP($A89,'Occupancy Raw Data'!$B$8:$BE$45,'Occupancy Raw Data'!AN$3,FALSE))/100</f>
        <v>0.49939156888309399</v>
      </c>
      <c r="I89" s="53">
        <f>(VLOOKUP($A89,'Occupancy Raw Data'!$B$8:$BE$45,'Occupancy Raw Data'!AO$3,FALSE))/100</f>
        <v>0.47866145154280704</v>
      </c>
      <c r="J89" s="73">
        <f>(VLOOKUP($A89,'Occupancy Raw Data'!$B$8:$BE$45,'Occupancy Raw Data'!AP$3,FALSE))/100</f>
        <v>0.48902651021295002</v>
      </c>
      <c r="K89" s="74">
        <f>(VLOOKUP($A89,'Occupancy Raw Data'!$B$8:$BE$45,'Occupancy Raw Data'!AR$3,FALSE))/100</f>
        <v>0.44456964279044198</v>
      </c>
      <c r="M89" s="75">
        <f>VLOOKUP($A89,'ADR Raw Data'!$B$6:$BE$43,'ADR Raw Data'!AG$1,FALSE)</f>
        <v>93.571991649341598</v>
      </c>
      <c r="N89" s="76">
        <f>VLOOKUP($A89,'ADR Raw Data'!$B$6:$BE$43,'ADR Raw Data'!AH$1,FALSE)</f>
        <v>97.304970708561697</v>
      </c>
      <c r="O89" s="76">
        <f>VLOOKUP($A89,'ADR Raw Data'!$B$6:$BE$43,'ADR Raw Data'!AI$1,FALSE)</f>
        <v>99.528392001619906</v>
      </c>
      <c r="P89" s="76">
        <f>VLOOKUP($A89,'ADR Raw Data'!$B$6:$BE$43,'ADR Raw Data'!AJ$1,FALSE)</f>
        <v>101.520212481117</v>
      </c>
      <c r="Q89" s="76">
        <f>VLOOKUP($A89,'ADR Raw Data'!$B$6:$BE$43,'ADR Raw Data'!AK$1,FALSE)</f>
        <v>97.161679343498093</v>
      </c>
      <c r="R89" s="77">
        <f>VLOOKUP($A89,'ADR Raw Data'!$B$6:$BE$43,'ADR Raw Data'!AL$1,FALSE)</f>
        <v>97.975882810583101</v>
      </c>
      <c r="S89" s="76">
        <f>VLOOKUP($A89,'ADR Raw Data'!$B$6:$BE$43,'ADR Raw Data'!AN$1,FALSE)</f>
        <v>101.69876715690501</v>
      </c>
      <c r="T89" s="76">
        <f>VLOOKUP($A89,'ADR Raw Data'!$B$6:$BE$43,'ADR Raw Data'!AO$1,FALSE)</f>
        <v>100.08062004721199</v>
      </c>
      <c r="U89" s="77">
        <f>VLOOKUP($A89,'ADR Raw Data'!$B$6:$BE$43,'ADR Raw Data'!AP$1,FALSE)</f>
        <v>100.906842150633</v>
      </c>
      <c r="V89" s="78">
        <f>VLOOKUP($A89,'ADR Raw Data'!$B$6:$BE$43,'ADR Raw Data'!AR$1,FALSE)</f>
        <v>98.899541527452897</v>
      </c>
      <c r="X89" s="75">
        <f>VLOOKUP($A89,'RevPAR Raw Data'!$B$6:$BE$43,'RevPAR Raw Data'!AG$1,FALSE)</f>
        <v>35.376023042661799</v>
      </c>
      <c r="Y89" s="76">
        <f>VLOOKUP($A89,'RevPAR Raw Data'!$B$6:$BE$43,'RevPAR Raw Data'!AH$1,FALSE)</f>
        <v>40.296945207632803</v>
      </c>
      <c r="Z89" s="76">
        <f>VLOOKUP($A89,'RevPAR Raw Data'!$B$6:$BE$43,'RevPAR Raw Data'!AI$1,FALSE)</f>
        <v>42.9257206148203</v>
      </c>
      <c r="AA89" s="76">
        <f>VLOOKUP($A89,'RevPAR Raw Data'!$B$6:$BE$43,'RevPAR Raw Data'!AJ$1,FALSE)</f>
        <v>46.954372761014803</v>
      </c>
      <c r="AB89" s="76">
        <f>VLOOKUP($A89,'RevPAR Raw Data'!$B$6:$BE$43,'RevPAR Raw Data'!AK$1,FALSE)</f>
        <v>43.479957070838701</v>
      </c>
      <c r="AC89" s="77">
        <f>VLOOKUP($A89,'RevPAR Raw Data'!$B$6:$BE$43,'RevPAR Raw Data'!AL$1,FALSE)</f>
        <v>41.808195128867297</v>
      </c>
      <c r="AD89" s="76">
        <f>VLOOKUP($A89,'RevPAR Raw Data'!$B$6:$BE$43,'RevPAR Raw Data'!AN$1,FALSE)</f>
        <v>50.787506883963403</v>
      </c>
      <c r="AE89" s="76">
        <f>VLOOKUP($A89,'RevPAR Raw Data'!$B$6:$BE$43,'RevPAR Raw Data'!AO$1,FALSE)</f>
        <v>47.904734863102902</v>
      </c>
      <c r="AF89" s="77">
        <f>VLOOKUP($A89,'RevPAR Raw Data'!$B$6:$BE$43,'RevPAR Raw Data'!AP$1,FALSE)</f>
        <v>49.346120873533202</v>
      </c>
      <c r="AG89" s="78">
        <f>VLOOKUP($A89,'RevPAR Raw Data'!$B$6:$BE$43,'RevPAR Raw Data'!AR$1,FALSE)</f>
        <v>43.9677338489983</v>
      </c>
    </row>
    <row r="90" spans="1:33" x14ac:dyDescent="0.2">
      <c r="A90" s="55" t="s">
        <v>14</v>
      </c>
      <c r="B90" s="43">
        <f>(VLOOKUP($A89,'Occupancy Raw Data'!$B$8:$BE$51,'Occupancy Raw Data'!AT$3,FALSE))/100</f>
        <v>7.8710381782289493E-3</v>
      </c>
      <c r="C90" s="44">
        <f>(VLOOKUP($A89,'Occupancy Raw Data'!$B$8:$BE$51,'Occupancy Raw Data'!AU$3,FALSE))/100</f>
        <v>9.84953453004591E-3</v>
      </c>
      <c r="D90" s="44">
        <f>(VLOOKUP($A89,'Occupancy Raw Data'!$B$8:$BE$51,'Occupancy Raw Data'!AV$3,FALSE))/100</f>
        <v>-4.8765824005528702E-2</v>
      </c>
      <c r="E90" s="44">
        <f>(VLOOKUP($A89,'Occupancy Raw Data'!$B$8:$BE$51,'Occupancy Raw Data'!AW$3,FALSE))/100</f>
        <v>0.122668268002842</v>
      </c>
      <c r="F90" s="44">
        <f>(VLOOKUP($A89,'Occupancy Raw Data'!$B$8:$BE$51,'Occupancy Raw Data'!AX$3,FALSE))/100</f>
        <v>8.9941787836444589E-2</v>
      </c>
      <c r="G90" s="44">
        <f>(VLOOKUP($A89,'Occupancy Raw Data'!$B$8:$BE$51,'Occupancy Raw Data'!AY$3,FALSE))/100</f>
        <v>3.5147441163734097E-2</v>
      </c>
      <c r="H90" s="45">
        <f>(VLOOKUP($A89,'Occupancy Raw Data'!$B$8:$BE$51,'Occupancy Raw Data'!BA$3,FALSE))/100</f>
        <v>0.1558563787907</v>
      </c>
      <c r="I90" s="45">
        <f>(VLOOKUP($A89,'Occupancy Raw Data'!$B$8:$BE$51,'Occupancy Raw Data'!BB$3,FALSE))/100</f>
        <v>9.6417816306308204E-2</v>
      </c>
      <c r="J90" s="44">
        <f>(VLOOKUP($A89,'Occupancy Raw Data'!$B$8:$BE$51,'Occupancy Raw Data'!BC$3,FALSE))/100</f>
        <v>0.12598261427987201</v>
      </c>
      <c r="K90" s="46">
        <f>(VLOOKUP($A89,'Occupancy Raw Data'!$B$8:$BE$51,'Occupancy Raw Data'!BE$3,FALSE))/100</f>
        <v>6.2193776211944198E-2</v>
      </c>
      <c r="M90" s="43">
        <f>(VLOOKUP($A89,'ADR Raw Data'!$B$6:$BE$49,'ADR Raw Data'!AT$1,FALSE))/100</f>
        <v>1.6290480908409899E-2</v>
      </c>
      <c r="N90" s="44">
        <f>(VLOOKUP($A89,'ADR Raw Data'!$B$6:$BE$49,'ADR Raw Data'!AU$1,FALSE))/100</f>
        <v>-4.0774866385372995E-4</v>
      </c>
      <c r="O90" s="44">
        <f>(VLOOKUP($A89,'ADR Raw Data'!$B$6:$BE$49,'ADR Raw Data'!AV$1,FALSE))/100</f>
        <v>-3.4931733575077402E-2</v>
      </c>
      <c r="P90" s="44">
        <f>(VLOOKUP($A89,'ADR Raw Data'!$B$6:$BE$49,'ADR Raw Data'!AW$1,FALSE))/100</f>
        <v>4.6831834461665001E-2</v>
      </c>
      <c r="Q90" s="44">
        <f>(VLOOKUP($A89,'ADR Raw Data'!$B$6:$BE$49,'ADR Raw Data'!AX$1,FALSE))/100</f>
        <v>5.6248280712425297E-2</v>
      </c>
      <c r="R90" s="44">
        <f>(VLOOKUP($A89,'ADR Raw Data'!$B$6:$BE$49,'ADR Raw Data'!AY$1,FALSE))/100</f>
        <v>1.51085470931672E-2</v>
      </c>
      <c r="S90" s="45">
        <f>(VLOOKUP($A89,'ADR Raw Data'!$B$6:$BE$49,'ADR Raw Data'!BA$1,FALSE))/100</f>
        <v>6.7099845960026508E-2</v>
      </c>
      <c r="T90" s="45">
        <f>(VLOOKUP($A89,'ADR Raw Data'!$B$6:$BE$49,'ADR Raw Data'!BB$1,FALSE))/100</f>
        <v>3.2097070312253402E-2</v>
      </c>
      <c r="U90" s="44">
        <f>(VLOOKUP($A89,'ADR Raw Data'!$B$6:$BE$49,'ADR Raw Data'!BC$1,FALSE))/100</f>
        <v>4.9578115583278001E-2</v>
      </c>
      <c r="V90" s="46">
        <f>(VLOOKUP($A89,'ADR Raw Data'!$B$6:$BE$49,'ADR Raw Data'!BE$1,FALSE))/100</f>
        <v>2.5867221027956199E-2</v>
      </c>
      <c r="X90" s="43">
        <f>(VLOOKUP($A89,'RevPAR Raw Data'!$B$6:$BE$49,'RevPAR Raw Data'!AT$1,FALSE))/100</f>
        <v>2.4289742083810698E-2</v>
      </c>
      <c r="Y90" s="44">
        <f>(VLOOKUP($A89,'RevPAR Raw Data'!$B$6:$BE$49,'RevPAR Raw Data'!AU$1,FALSE))/100</f>
        <v>9.43776973164797E-3</v>
      </c>
      <c r="Z90" s="44">
        <f>(VLOOKUP($A89,'RevPAR Raw Data'!$B$6:$BE$49,'RevPAR Raw Data'!AV$1,FALSE))/100</f>
        <v>-8.1994082808875907E-2</v>
      </c>
      <c r="AA90" s="44">
        <f>(VLOOKUP($A89,'RevPAR Raw Data'!$B$6:$BE$49,'RevPAR Raw Data'!AW$1,FALSE))/100</f>
        <v>0.175244882485315</v>
      </c>
      <c r="AB90" s="44">
        <f>(VLOOKUP($A89,'RevPAR Raw Data'!$B$6:$BE$49,'RevPAR Raw Data'!AX$1,FALSE))/100</f>
        <v>0.151249139478871</v>
      </c>
      <c r="AC90" s="44">
        <f>(VLOOKUP($A89,'RevPAR Raw Data'!$B$6:$BE$49,'RevPAR Raw Data'!AY$1,FALSE))/100</f>
        <v>5.0787015026927999E-2</v>
      </c>
      <c r="AD90" s="45">
        <f>(VLOOKUP($A89,'RevPAR Raw Data'!$B$6:$BE$49,'RevPAR Raw Data'!BA$1,FALSE))/100</f>
        <v>0.23341416375946999</v>
      </c>
      <c r="AE90" s="45">
        <f>(VLOOKUP($A89,'RevPAR Raw Data'!$B$6:$BE$49,'RevPAR Raw Data'!BB$1,FALSE))/100</f>
        <v>0.131609616047899</v>
      </c>
      <c r="AF90" s="44">
        <f>(VLOOKUP($A89,'RevPAR Raw Data'!$B$6:$BE$49,'RevPAR Raw Data'!BC$1,FALSE))/100</f>
        <v>0.18180671047540098</v>
      </c>
      <c r="AG90" s="46">
        <f>(VLOOKUP($A89,'RevPAR Raw Data'!$B$6:$BE$49,'RevPAR Raw Data'!BE$1,FALSE))/100</f>
        <v>8.966977739573799E-2</v>
      </c>
    </row>
    <row r="91" spans="1:33" x14ac:dyDescent="0.2">
      <c r="A91" s="93"/>
      <c r="B91" s="71"/>
      <c r="C91" s="72"/>
      <c r="D91" s="72"/>
      <c r="E91" s="72"/>
      <c r="F91" s="72"/>
      <c r="G91" s="73"/>
      <c r="H91" s="53"/>
      <c r="I91" s="53"/>
      <c r="J91" s="73"/>
      <c r="K91" s="74"/>
      <c r="M91" s="75"/>
      <c r="N91" s="76"/>
      <c r="O91" s="76"/>
      <c r="P91" s="76"/>
      <c r="Q91" s="76"/>
      <c r="R91" s="77"/>
      <c r="S91" s="76"/>
      <c r="T91" s="76"/>
      <c r="U91" s="77"/>
      <c r="V91" s="78"/>
      <c r="X91" s="75"/>
      <c r="Y91" s="76"/>
      <c r="Z91" s="76"/>
      <c r="AA91" s="76"/>
      <c r="AB91" s="76"/>
      <c r="AC91" s="77"/>
      <c r="AD91" s="76"/>
      <c r="AE91" s="76"/>
      <c r="AF91" s="77"/>
      <c r="AG91" s="78"/>
    </row>
    <row r="92" spans="1:33" x14ac:dyDescent="0.2">
      <c r="A92" s="70" t="s">
        <v>45</v>
      </c>
      <c r="B92" s="71">
        <f>(VLOOKUP($A92,'Occupancy Raw Data'!$B$8:$BE$45,'Occupancy Raw Data'!AG$3,FALSE))/100</f>
        <v>0.32978208232445505</v>
      </c>
      <c r="C92" s="72">
        <f>(VLOOKUP($A92,'Occupancy Raw Data'!$B$8:$BE$45,'Occupancy Raw Data'!AH$3,FALSE))/100</f>
        <v>0.348587570621468</v>
      </c>
      <c r="D92" s="72">
        <f>(VLOOKUP($A92,'Occupancy Raw Data'!$B$8:$BE$45,'Occupancy Raw Data'!AI$3,FALSE))/100</f>
        <v>0.36331719128329198</v>
      </c>
      <c r="E92" s="72">
        <f>(VLOOKUP($A92,'Occupancy Raw Data'!$B$8:$BE$45,'Occupancy Raw Data'!AJ$3,FALSE))/100</f>
        <v>0.43541162227602903</v>
      </c>
      <c r="F92" s="72">
        <f>(VLOOKUP($A92,'Occupancy Raw Data'!$B$8:$BE$45,'Occupancy Raw Data'!AK$3,FALSE))/100</f>
        <v>0.38996131216248797</v>
      </c>
      <c r="G92" s="73">
        <f>(VLOOKUP($A92,'Occupancy Raw Data'!$B$8:$BE$45,'Occupancy Raw Data'!AL$3,FALSE))/100</f>
        <v>0.37341649587683695</v>
      </c>
      <c r="H92" s="53">
        <f>(VLOOKUP($A92,'Occupancy Raw Data'!$B$8:$BE$45,'Occupancy Raw Data'!AN$3,FALSE))/100</f>
        <v>0.47052067381316903</v>
      </c>
      <c r="I92" s="53">
        <f>(VLOOKUP($A92,'Occupancy Raw Data'!$B$8:$BE$45,'Occupancy Raw Data'!AO$3,FALSE))/100</f>
        <v>0.49697751269444601</v>
      </c>
      <c r="J92" s="73">
        <f>(VLOOKUP($A92,'Occupancy Raw Data'!$B$8:$BE$45,'Occupancy Raw Data'!AP$3,FALSE))/100</f>
        <v>0.48374909325380799</v>
      </c>
      <c r="K92" s="74">
        <f>(VLOOKUP($A92,'Occupancy Raw Data'!$B$8:$BE$45,'Occupancy Raw Data'!AR$3,FALSE))/100</f>
        <v>0.40496479644161704</v>
      </c>
      <c r="M92" s="75">
        <f>VLOOKUP($A92,'ADR Raw Data'!$B$6:$BE$43,'ADR Raw Data'!AG$1,FALSE)</f>
        <v>98.142085487028794</v>
      </c>
      <c r="N92" s="76">
        <f>VLOOKUP($A92,'ADR Raw Data'!$B$6:$BE$43,'ADR Raw Data'!AH$1,FALSE)</f>
        <v>99.841743337578094</v>
      </c>
      <c r="O92" s="76">
        <f>VLOOKUP($A92,'ADR Raw Data'!$B$6:$BE$43,'ADR Raw Data'!AI$1,FALSE)</f>
        <v>100.939409274686</v>
      </c>
      <c r="P92" s="76">
        <f>VLOOKUP($A92,'ADR Raw Data'!$B$6:$BE$43,'ADR Raw Data'!AJ$1,FALSE)</f>
        <v>117.774303892673</v>
      </c>
      <c r="Q92" s="76">
        <f>VLOOKUP($A92,'ADR Raw Data'!$B$6:$BE$43,'ADR Raw Data'!AK$1,FALSE)</f>
        <v>101.80899701855</v>
      </c>
      <c r="R92" s="77">
        <f>VLOOKUP($A92,'ADR Raw Data'!$B$6:$BE$43,'ADR Raw Data'!AL$1,FALSE)</f>
        <v>104.347289585989</v>
      </c>
      <c r="S92" s="76">
        <f>VLOOKUP($A92,'ADR Raw Data'!$B$6:$BE$43,'ADR Raw Data'!AN$1,FALSE)</f>
        <v>109.03750298916501</v>
      </c>
      <c r="T92" s="76">
        <f>VLOOKUP($A92,'ADR Raw Data'!$B$6:$BE$43,'ADR Raw Data'!AO$1,FALSE)</f>
        <v>110.50903306033</v>
      </c>
      <c r="U92" s="77">
        <f>VLOOKUP($A92,'ADR Raw Data'!$B$6:$BE$43,'ADR Raw Data'!AP$1,FALSE)</f>
        <v>109.793387976673</v>
      </c>
      <c r="V92" s="78">
        <f>VLOOKUP($A92,'ADR Raw Data'!$B$6:$BE$43,'ADR Raw Data'!AR$1,FALSE)</f>
        <v>106.207493282493</v>
      </c>
      <c r="X92" s="75">
        <f>VLOOKUP($A92,'RevPAR Raw Data'!$B$6:$BE$43,'RevPAR Raw Data'!AG$1,FALSE)</f>
        <v>32.365501315576999</v>
      </c>
      <c r="Y92" s="76">
        <f>VLOOKUP($A92,'RevPAR Raw Data'!$B$6:$BE$43,'RevPAR Raw Data'!AH$1,FALSE)</f>
        <v>34.803590756658501</v>
      </c>
      <c r="Z92" s="76">
        <f>VLOOKUP($A92,'RevPAR Raw Data'!$B$6:$BE$43,'RevPAR Raw Data'!AI$1,FALSE)</f>
        <v>36.673022667473703</v>
      </c>
      <c r="AA92" s="76">
        <f>VLOOKUP($A92,'RevPAR Raw Data'!$B$6:$BE$43,'RevPAR Raw Data'!AJ$1,FALSE)</f>
        <v>51.2803007203389</v>
      </c>
      <c r="AB92" s="76">
        <f>VLOOKUP($A92,'RevPAR Raw Data'!$B$6:$BE$43,'RevPAR Raw Data'!AK$1,FALSE)</f>
        <v>39.7015700673007</v>
      </c>
      <c r="AC92" s="77">
        <f>VLOOKUP($A92,'RevPAR Raw Data'!$B$6:$BE$43,'RevPAR Raw Data'!AL$1,FALSE)</f>
        <v>38.964999231445702</v>
      </c>
      <c r="AD92" s="76">
        <f>VLOOKUP($A92,'RevPAR Raw Data'!$B$6:$BE$43,'RevPAR Raw Data'!AN$1,FALSE)</f>
        <v>51.304399377367602</v>
      </c>
      <c r="AE92" s="76">
        <f>VLOOKUP($A92,'RevPAR Raw Data'!$B$6:$BE$43,'RevPAR Raw Data'!AO$1,FALSE)</f>
        <v>54.920504380591602</v>
      </c>
      <c r="AF92" s="77">
        <f>VLOOKUP($A92,'RevPAR Raw Data'!$B$6:$BE$43,'RevPAR Raw Data'!AP$1,FALSE)</f>
        <v>53.112451878979599</v>
      </c>
      <c r="AG92" s="78">
        <f>VLOOKUP($A92,'RevPAR Raw Data'!$B$6:$BE$43,'RevPAR Raw Data'!AR$1,FALSE)</f>
        <v>43.010295897719502</v>
      </c>
    </row>
    <row r="93" spans="1:33" x14ac:dyDescent="0.2">
      <c r="A93" s="55" t="s">
        <v>14</v>
      </c>
      <c r="B93" s="43">
        <f>(VLOOKUP($A92,'Occupancy Raw Data'!$B$8:$BE$51,'Occupancy Raw Data'!AT$3,FALSE))/100</f>
        <v>6.9969146969833695E-2</v>
      </c>
      <c r="C93" s="44">
        <f>(VLOOKUP($A92,'Occupancy Raw Data'!$B$8:$BE$51,'Occupancy Raw Data'!AU$3,FALSE))/100</f>
        <v>8.1684868509550701E-2</v>
      </c>
      <c r="D93" s="44">
        <f>(VLOOKUP($A92,'Occupancy Raw Data'!$B$8:$BE$51,'Occupancy Raw Data'!AV$3,FALSE))/100</f>
        <v>-7.2062491852260005E-2</v>
      </c>
      <c r="E93" s="44">
        <f>(VLOOKUP($A92,'Occupancy Raw Data'!$B$8:$BE$51,'Occupancy Raw Data'!AW$3,FALSE))/100</f>
        <v>0.28182476764407299</v>
      </c>
      <c r="F93" s="44">
        <f>(VLOOKUP($A92,'Occupancy Raw Data'!$B$8:$BE$51,'Occupancy Raw Data'!AX$3,FALSE))/100</f>
        <v>0.12863477565551901</v>
      </c>
      <c r="G93" s="44">
        <f>(VLOOKUP($A92,'Occupancy Raw Data'!$B$8:$BE$51,'Occupancy Raw Data'!AY$3,FALSE))/100</f>
        <v>9.3645561855069809E-2</v>
      </c>
      <c r="H93" s="45">
        <f>(VLOOKUP($A92,'Occupancy Raw Data'!$B$8:$BE$51,'Occupancy Raw Data'!BA$3,FALSE))/100</f>
        <v>0.14293450151957399</v>
      </c>
      <c r="I93" s="45">
        <f>(VLOOKUP($A92,'Occupancy Raw Data'!$B$8:$BE$51,'Occupancy Raw Data'!BB$3,FALSE))/100</f>
        <v>0.13746822068515299</v>
      </c>
      <c r="J93" s="44">
        <f>(VLOOKUP($A92,'Occupancy Raw Data'!$B$8:$BE$51,'Occupancy Raw Data'!BC$3,FALSE))/100</f>
        <v>0.140120075484191</v>
      </c>
      <c r="K93" s="46">
        <f>(VLOOKUP($A92,'Occupancy Raw Data'!$B$8:$BE$51,'Occupancy Raw Data'!BE$3,FALSE))/100</f>
        <v>0.109145402176968</v>
      </c>
      <c r="M93" s="43">
        <f>(VLOOKUP($A92,'ADR Raw Data'!$B$6:$BE$49,'ADR Raw Data'!AT$1,FALSE))/100</f>
        <v>-5.6723824651251295E-3</v>
      </c>
      <c r="N93" s="44">
        <f>(VLOOKUP($A92,'ADR Raw Data'!$B$6:$BE$49,'ADR Raw Data'!AU$1,FALSE))/100</f>
        <v>3.9267300476927705E-3</v>
      </c>
      <c r="O93" s="44">
        <f>(VLOOKUP($A92,'ADR Raw Data'!$B$6:$BE$49,'ADR Raw Data'!AV$1,FALSE))/100</f>
        <v>-0.14366041234407098</v>
      </c>
      <c r="P93" s="44">
        <f>(VLOOKUP($A92,'ADR Raw Data'!$B$6:$BE$49,'ADR Raw Data'!AW$1,FALSE))/100</f>
        <v>0.169654588252063</v>
      </c>
      <c r="Q93" s="44">
        <f>(VLOOKUP($A92,'ADR Raw Data'!$B$6:$BE$49,'ADR Raw Data'!AX$1,FALSE))/100</f>
        <v>1.4397086602156599E-2</v>
      </c>
      <c r="R93" s="44">
        <f>(VLOOKUP($A92,'ADR Raw Data'!$B$6:$BE$49,'ADR Raw Data'!AY$1,FALSE))/100</f>
        <v>3.6049045332751501E-3</v>
      </c>
      <c r="S93" s="45">
        <f>(VLOOKUP($A92,'ADR Raw Data'!$B$6:$BE$49,'ADR Raw Data'!BA$1,FALSE))/100</f>
        <v>-8.8652708410336609E-3</v>
      </c>
      <c r="T93" s="45">
        <f>(VLOOKUP($A92,'ADR Raw Data'!$B$6:$BE$49,'ADR Raw Data'!BB$1,FALSE))/100</f>
        <v>-1.9671697295506E-2</v>
      </c>
      <c r="U93" s="44">
        <f>(VLOOKUP($A92,'ADR Raw Data'!$B$6:$BE$49,'ADR Raw Data'!BC$1,FALSE))/100</f>
        <v>-1.4510745626445E-2</v>
      </c>
      <c r="V93" s="46">
        <f>(VLOOKUP($A92,'ADR Raw Data'!$B$6:$BE$49,'ADR Raw Data'!BE$1,FALSE))/100</f>
        <v>-2.2021438477103201E-3</v>
      </c>
      <c r="X93" s="43">
        <f>(VLOOKUP($A92,'RevPAR Raw Data'!$B$6:$BE$49,'RevPAR Raw Data'!AT$1,FALSE))/100</f>
        <v>6.3899872742337105E-2</v>
      </c>
      <c r="Y93" s="44">
        <f>(VLOOKUP($A92,'RevPAR Raw Data'!$B$6:$BE$49,'RevPAR Raw Data'!AU$1,FALSE))/100</f>
        <v>8.593235298486171E-2</v>
      </c>
      <c r="Z93" s="44">
        <f>(VLOOKUP($A92,'RevPAR Raw Data'!$B$6:$BE$49,'RevPAR Raw Data'!AV$1,FALSE))/100</f>
        <v>-0.20537037690229501</v>
      </c>
      <c r="AA93" s="44">
        <f>(VLOOKUP($A92,'RevPAR Raw Data'!$B$6:$BE$49,'RevPAR Raw Data'!AW$1,FALSE))/100</f>
        <v>0.499292220810025</v>
      </c>
      <c r="AB93" s="44">
        <f>(VLOOKUP($A92,'RevPAR Raw Data'!$B$6:$BE$49,'RevPAR Raw Data'!AX$1,FALSE))/100</f>
        <v>0.14488382826283799</v>
      </c>
      <c r="AC93" s="44">
        <f>(VLOOKUP($A92,'RevPAR Raw Data'!$B$6:$BE$49,'RevPAR Raw Data'!AY$1,FALSE))/100</f>
        <v>9.7588049698797405E-2</v>
      </c>
      <c r="AD93" s="45">
        <f>(VLOOKUP($A92,'RevPAR Raw Data'!$B$6:$BE$49,'RevPAR Raw Data'!BA$1,FALSE))/100</f>
        <v>0.13280207761004101</v>
      </c>
      <c r="AE93" s="45">
        <f>(VLOOKUP($A92,'RevPAR Raw Data'!$B$6:$BE$49,'RevPAR Raw Data'!BB$1,FALSE))/100</f>
        <v>0.115092290164577</v>
      </c>
      <c r="AF93" s="44">
        <f>(VLOOKUP($A92,'RevPAR Raw Data'!$B$6:$BE$49,'RevPAR Raw Data'!BC$1,FALSE))/100</f>
        <v>0.123576083085237</v>
      </c>
      <c r="AG93" s="46">
        <f>(VLOOKUP($A92,'RevPAR Raw Data'!$B$6:$BE$49,'RevPAR Raw Data'!BE$1,FALSE))/100</f>
        <v>0.106702904453348</v>
      </c>
    </row>
    <row r="94" spans="1:33" x14ac:dyDescent="0.2">
      <c r="A94" s="93"/>
      <c r="B94" s="71"/>
      <c r="C94" s="72"/>
      <c r="D94" s="72"/>
      <c r="E94" s="72"/>
      <c r="F94" s="72"/>
      <c r="G94" s="73"/>
      <c r="H94" s="53"/>
      <c r="I94" s="53"/>
      <c r="J94" s="73"/>
      <c r="K94" s="74"/>
      <c r="M94" s="75"/>
      <c r="N94" s="76"/>
      <c r="O94" s="76"/>
      <c r="P94" s="76"/>
      <c r="Q94" s="76"/>
      <c r="R94" s="77"/>
      <c r="S94" s="76"/>
      <c r="T94" s="76"/>
      <c r="U94" s="77"/>
      <c r="V94" s="78"/>
      <c r="X94" s="75"/>
      <c r="Y94" s="76"/>
      <c r="Z94" s="76"/>
      <c r="AA94" s="76"/>
      <c r="AB94" s="76"/>
      <c r="AC94" s="77"/>
      <c r="AD94" s="76"/>
      <c r="AE94" s="76"/>
      <c r="AF94" s="77"/>
      <c r="AG94" s="78"/>
    </row>
    <row r="95" spans="1:33" x14ac:dyDescent="0.2">
      <c r="A95" s="70" t="s">
        <v>46</v>
      </c>
      <c r="B95" s="71">
        <f>(VLOOKUP($A95,'Occupancy Raw Data'!$B$8:$BE$45,'Occupancy Raw Data'!AG$3,FALSE))/100</f>
        <v>0.40034318901795102</v>
      </c>
      <c r="C95" s="72">
        <f>(VLOOKUP($A95,'Occupancy Raw Data'!$B$8:$BE$45,'Occupancy Raw Data'!AH$3,FALSE))/100</f>
        <v>0.40179514255543802</v>
      </c>
      <c r="D95" s="72">
        <f>(VLOOKUP($A95,'Occupancy Raw Data'!$B$8:$BE$45,'Occupancy Raw Data'!AI$3,FALSE))/100</f>
        <v>0.37140311510031604</v>
      </c>
      <c r="E95" s="72">
        <f>(VLOOKUP($A95,'Occupancy Raw Data'!$B$8:$BE$45,'Occupancy Raw Data'!AJ$3,FALSE))/100</f>
        <v>0.40106916578669399</v>
      </c>
      <c r="F95" s="72">
        <f>(VLOOKUP($A95,'Occupancy Raw Data'!$B$8:$BE$45,'Occupancy Raw Data'!AK$3,FALSE))/100</f>
        <v>0.38968453009503601</v>
      </c>
      <c r="G95" s="73">
        <f>(VLOOKUP($A95,'Occupancy Raw Data'!$B$8:$BE$45,'Occupancy Raw Data'!AL$3,FALSE))/100</f>
        <v>0.39285902851108701</v>
      </c>
      <c r="H95" s="53">
        <f>(VLOOKUP($A95,'Occupancy Raw Data'!$B$8:$BE$45,'Occupancy Raw Data'!AN$3,FALSE))/100</f>
        <v>0.46594508975712701</v>
      </c>
      <c r="I95" s="53">
        <f>(VLOOKUP($A95,'Occupancy Raw Data'!$B$8:$BE$45,'Occupancy Raw Data'!AO$3,FALSE))/100</f>
        <v>0.48713041182682099</v>
      </c>
      <c r="J95" s="73">
        <f>(VLOOKUP($A95,'Occupancy Raw Data'!$B$8:$BE$45,'Occupancy Raw Data'!AP$3,FALSE))/100</f>
        <v>0.47653775079197402</v>
      </c>
      <c r="K95" s="74">
        <f>(VLOOKUP($A95,'Occupancy Raw Data'!$B$8:$BE$45,'Occupancy Raw Data'!AR$3,FALSE))/100</f>
        <v>0.41676723487705503</v>
      </c>
      <c r="M95" s="75">
        <f>VLOOKUP($A95,'ADR Raw Data'!$B$6:$BE$43,'ADR Raw Data'!AG$1,FALSE)</f>
        <v>137.38210270359301</v>
      </c>
      <c r="N95" s="76">
        <f>VLOOKUP($A95,'ADR Raw Data'!$B$6:$BE$43,'ADR Raw Data'!AH$1,FALSE)</f>
        <v>131.40921895532099</v>
      </c>
      <c r="O95" s="76">
        <f>VLOOKUP($A95,'ADR Raw Data'!$B$6:$BE$43,'ADR Raw Data'!AI$1,FALSE)</f>
        <v>131.441914704575</v>
      </c>
      <c r="P95" s="76">
        <f>VLOOKUP($A95,'ADR Raw Data'!$B$6:$BE$43,'ADR Raw Data'!AJ$1,FALSE)</f>
        <v>135.19713263123199</v>
      </c>
      <c r="Q95" s="76">
        <f>VLOOKUP($A95,'ADR Raw Data'!$B$6:$BE$43,'ADR Raw Data'!AK$1,FALSE)</f>
        <v>130.241011093233</v>
      </c>
      <c r="R95" s="77">
        <f>VLOOKUP($A95,'ADR Raw Data'!$B$6:$BE$43,'ADR Raw Data'!AL$1,FALSE)</f>
        <v>133.174396398212</v>
      </c>
      <c r="S95" s="76">
        <f>VLOOKUP($A95,'ADR Raw Data'!$B$6:$BE$43,'ADR Raw Data'!AN$1,FALSE)</f>
        <v>146.36003257790301</v>
      </c>
      <c r="T95" s="76">
        <f>VLOOKUP($A95,'ADR Raw Data'!$B$6:$BE$43,'ADR Raw Data'!AO$1,FALSE)</f>
        <v>156.85847649370001</v>
      </c>
      <c r="U95" s="77">
        <f>VLOOKUP($A95,'ADR Raw Data'!$B$6:$BE$43,'ADR Raw Data'!AP$1,FALSE)</f>
        <v>151.725936223253</v>
      </c>
      <c r="V95" s="78">
        <f>VLOOKUP($A95,'ADR Raw Data'!$B$6:$BE$43,'ADR Raw Data'!AR$1,FALSE)</f>
        <v>139.234996945977</v>
      </c>
      <c r="X95" s="75">
        <f>VLOOKUP($A95,'RevPAR Raw Data'!$B$6:$BE$43,'RevPAR Raw Data'!AG$1,FALSE)</f>
        <v>54.999989110348402</v>
      </c>
      <c r="Y95" s="76">
        <f>VLOOKUP($A95,'RevPAR Raw Data'!$B$6:$BE$43,'RevPAR Raw Data'!AH$1,FALSE)</f>
        <v>52.799585863252297</v>
      </c>
      <c r="Z95" s="76">
        <f>VLOOKUP($A95,'RevPAR Raw Data'!$B$6:$BE$43,'RevPAR Raw Data'!AI$1,FALSE)</f>
        <v>48.817936576029503</v>
      </c>
      <c r="AA95" s="76">
        <f>VLOOKUP($A95,'RevPAR Raw Data'!$B$6:$BE$43,'RevPAR Raw Data'!AJ$1,FALSE)</f>
        <v>54.223401201161501</v>
      </c>
      <c r="AB95" s="76">
        <f>VLOOKUP($A95,'RevPAR Raw Data'!$B$6:$BE$43,'RevPAR Raw Data'!AK$1,FALSE)</f>
        <v>50.752907206969297</v>
      </c>
      <c r="AC95" s="77">
        <f>VLOOKUP($A95,'RevPAR Raw Data'!$B$6:$BE$43,'RevPAR Raw Data'!AL$1,FALSE)</f>
        <v>52.318763991552203</v>
      </c>
      <c r="AD95" s="76">
        <f>VLOOKUP($A95,'RevPAR Raw Data'!$B$6:$BE$43,'RevPAR Raw Data'!AN$1,FALSE)</f>
        <v>68.195738516367399</v>
      </c>
      <c r="AE95" s="76">
        <f>VLOOKUP($A95,'RevPAR Raw Data'!$B$6:$BE$43,'RevPAR Raw Data'!AO$1,FALSE)</f>
        <v>76.410534252903901</v>
      </c>
      <c r="AF95" s="77">
        <f>VLOOKUP($A95,'RevPAR Raw Data'!$B$6:$BE$43,'RevPAR Raw Data'!AP$1,FALSE)</f>
        <v>72.303136384635593</v>
      </c>
      <c r="AG95" s="78">
        <f>VLOOKUP($A95,'RevPAR Raw Data'!$B$6:$BE$43,'RevPAR Raw Data'!AR$1,FALSE)</f>
        <v>58.028584675290297</v>
      </c>
    </row>
    <row r="96" spans="1:33" x14ac:dyDescent="0.2">
      <c r="A96" s="55" t="s">
        <v>14</v>
      </c>
      <c r="B96" s="43">
        <f>(VLOOKUP($A95,'Occupancy Raw Data'!$B$8:$BE$51,'Occupancy Raw Data'!AT$3,FALSE))/100</f>
        <v>2.0658363015137602E-2</v>
      </c>
      <c r="C96" s="44">
        <f>(VLOOKUP($A95,'Occupancy Raw Data'!$B$8:$BE$51,'Occupancy Raw Data'!AU$3,FALSE))/100</f>
        <v>3.84590662130435E-2</v>
      </c>
      <c r="D96" s="44">
        <f>(VLOOKUP($A95,'Occupancy Raw Data'!$B$8:$BE$51,'Occupancy Raw Data'!AV$3,FALSE))/100</f>
        <v>-4.68065349764323E-2</v>
      </c>
      <c r="E96" s="44">
        <f>(VLOOKUP($A95,'Occupancy Raw Data'!$B$8:$BE$51,'Occupancy Raw Data'!AW$3,FALSE))/100</f>
        <v>0.13268073328024199</v>
      </c>
      <c r="F96" s="44">
        <f>(VLOOKUP($A95,'Occupancy Raw Data'!$B$8:$BE$51,'Occupancy Raw Data'!AX$3,FALSE))/100</f>
        <v>-6.4840438200579303E-2</v>
      </c>
      <c r="G96" s="44">
        <f>(VLOOKUP($A95,'Occupancy Raw Data'!$B$8:$BE$51,'Occupancy Raw Data'!AY$3,FALSE))/100</f>
        <v>1.2728564757026599E-2</v>
      </c>
      <c r="H96" s="45">
        <f>(VLOOKUP($A95,'Occupancy Raw Data'!$B$8:$BE$51,'Occupancy Raw Data'!BA$3,FALSE))/100</f>
        <v>-4.6199415717954502E-2</v>
      </c>
      <c r="I96" s="45">
        <f>(VLOOKUP($A95,'Occupancy Raw Data'!$B$8:$BE$51,'Occupancy Raw Data'!BB$3,FALSE))/100</f>
        <v>-2.8582650611192098E-2</v>
      </c>
      <c r="J96" s="44">
        <f>(VLOOKUP($A95,'Occupancy Raw Data'!$B$8:$BE$51,'Occupancy Raw Data'!BC$3,FALSE))/100</f>
        <v>-3.7275815047934202E-2</v>
      </c>
      <c r="K96" s="46">
        <f>(VLOOKUP($A95,'Occupancy Raw Data'!$B$8:$BE$51,'Occupancy Raw Data'!BE$3,FALSE))/100</f>
        <v>-4.0531742298504803E-3</v>
      </c>
      <c r="M96" s="43">
        <f>(VLOOKUP($A95,'ADR Raw Data'!$B$6:$BE$49,'ADR Raw Data'!AT$1,FALSE))/100</f>
        <v>-4.3545136564578204E-3</v>
      </c>
      <c r="N96" s="44">
        <f>(VLOOKUP($A95,'ADR Raw Data'!$B$6:$BE$49,'ADR Raw Data'!AU$1,FALSE))/100</f>
        <v>-1.4292763968806099E-3</v>
      </c>
      <c r="O96" s="44">
        <f>(VLOOKUP($A95,'ADR Raw Data'!$B$6:$BE$49,'ADR Raw Data'!AV$1,FALSE))/100</f>
        <v>-2.95388218892912E-2</v>
      </c>
      <c r="P96" s="44">
        <f>(VLOOKUP($A95,'ADR Raw Data'!$B$6:$BE$49,'ADR Raw Data'!AW$1,FALSE))/100</f>
        <v>7.4291424919551499E-2</v>
      </c>
      <c r="Q96" s="44">
        <f>(VLOOKUP($A95,'ADR Raw Data'!$B$6:$BE$49,'ADR Raw Data'!AX$1,FALSE))/100</f>
        <v>-1.74291930084669E-2</v>
      </c>
      <c r="R96" s="44">
        <f>(VLOOKUP($A95,'ADR Raw Data'!$B$6:$BE$49,'ADR Raw Data'!AY$1,FALSE))/100</f>
        <v>2.6575137004500198E-3</v>
      </c>
      <c r="S96" s="45">
        <f>(VLOOKUP($A95,'ADR Raw Data'!$B$6:$BE$49,'ADR Raw Data'!BA$1,FALSE))/100</f>
        <v>-9.9332160990645804E-2</v>
      </c>
      <c r="T96" s="45">
        <f>(VLOOKUP($A95,'ADR Raw Data'!$B$6:$BE$49,'ADR Raw Data'!BB$1,FALSE))/100</f>
        <v>-3.1544729050992003E-2</v>
      </c>
      <c r="U96" s="44">
        <f>(VLOOKUP($A95,'ADR Raw Data'!$B$6:$BE$49,'ADR Raw Data'!BC$1,FALSE))/100</f>
        <v>-6.4754875336370296E-2</v>
      </c>
      <c r="V96" s="46">
        <f>(VLOOKUP($A95,'ADR Raw Data'!$B$6:$BE$49,'ADR Raw Data'!BE$1,FALSE))/100</f>
        <v>-2.4589489617158899E-2</v>
      </c>
      <c r="X96" s="43">
        <f>(VLOOKUP($A95,'RevPAR Raw Data'!$B$6:$BE$49,'RevPAR Raw Data'!AT$1,FALSE))/100</f>
        <v>1.62138922348103E-2</v>
      </c>
      <c r="Y96" s="44">
        <f>(VLOOKUP($A95,'RevPAR Raw Data'!$B$6:$BE$49,'RevPAR Raw Data'!AU$1,FALSE))/100</f>
        <v>3.6974821180578502E-2</v>
      </c>
      <c r="Z96" s="44">
        <f>(VLOOKUP($A95,'RevPAR Raw Data'!$B$6:$BE$49,'RevPAR Raw Data'!AV$1,FALSE))/100</f>
        <v>-7.4962746965799798E-2</v>
      </c>
      <c r="AA96" s="44">
        <f>(VLOOKUP($A95,'RevPAR Raw Data'!$B$6:$BE$49,'RevPAR Raw Data'!AW$1,FALSE))/100</f>
        <v>0.21682919893455399</v>
      </c>
      <c r="AB96" s="44">
        <f>(VLOOKUP($A95,'RevPAR Raw Data'!$B$6:$BE$49,'RevPAR Raw Data'!AX$1,FALSE))/100</f>
        <v>-8.1139514696894802E-2</v>
      </c>
      <c r="AC96" s="44">
        <f>(VLOOKUP($A95,'RevPAR Raw Data'!$B$6:$BE$49,'RevPAR Raw Data'!AY$1,FALSE))/100</f>
        <v>1.5419904792705502E-2</v>
      </c>
      <c r="AD96" s="45">
        <f>(VLOOKUP($A95,'RevPAR Raw Data'!$B$6:$BE$49,'RevPAR Raw Data'!BA$1,FALSE))/100</f>
        <v>-0.14094248890882999</v>
      </c>
      <c r="AE96" s="45">
        <f>(VLOOKUP($A95,'RevPAR Raw Data'!$B$6:$BE$49,'RevPAR Raw Data'!BB$1,FALSE))/100</f>
        <v>-5.9225747693094896E-2</v>
      </c>
      <c r="AF96" s="44">
        <f>(VLOOKUP($A95,'RevPAR Raw Data'!$B$6:$BE$49,'RevPAR Raw Data'!BC$1,FALSE))/100</f>
        <v>-9.9616899627813907E-2</v>
      </c>
      <c r="AG96" s="46">
        <f>(VLOOKUP($A95,'RevPAR Raw Data'!$B$6:$BE$49,'RevPAR Raw Data'!BE$1,FALSE))/100</f>
        <v>-2.8542998361367998E-2</v>
      </c>
    </row>
    <row r="97" spans="1:33" x14ac:dyDescent="0.2">
      <c r="A97" s="83"/>
      <c r="B97" s="84"/>
      <c r="C97" s="85"/>
      <c r="D97" s="85"/>
      <c r="E97" s="85"/>
      <c r="F97" s="85"/>
      <c r="G97" s="86"/>
      <c r="H97" s="85"/>
      <c r="I97" s="85"/>
      <c r="J97" s="86"/>
      <c r="K97" s="87"/>
      <c r="M97" s="84"/>
      <c r="N97" s="85"/>
      <c r="O97" s="85"/>
      <c r="P97" s="85"/>
      <c r="Q97" s="85"/>
      <c r="R97" s="86"/>
      <c r="S97" s="85"/>
      <c r="T97" s="85"/>
      <c r="U97" s="86"/>
      <c r="V97" s="87"/>
      <c r="X97" s="84"/>
      <c r="Y97" s="85"/>
      <c r="Z97" s="85"/>
      <c r="AA97" s="85"/>
      <c r="AB97" s="85"/>
      <c r="AC97" s="86"/>
      <c r="AD97" s="85"/>
      <c r="AE97" s="85"/>
      <c r="AF97" s="86"/>
      <c r="AG97" s="87"/>
    </row>
    <row r="98" spans="1:33" x14ac:dyDescent="0.2">
      <c r="A98" s="88" t="s">
        <v>47</v>
      </c>
      <c r="B98" s="71">
        <f>(VLOOKUP($A98,'Occupancy Raw Data'!$B$8:$BE$45,'Occupancy Raw Data'!AG$3,FALSE))/100</f>
        <v>0.35358806351626298</v>
      </c>
      <c r="C98" s="72">
        <f>(VLOOKUP($A98,'Occupancy Raw Data'!$B$8:$BE$45,'Occupancy Raw Data'!AH$3,FALSE))/100</f>
        <v>0.42792765020094004</v>
      </c>
      <c r="D98" s="72">
        <f>(VLOOKUP($A98,'Occupancy Raw Data'!$B$8:$BE$45,'Occupancy Raw Data'!AI$3,FALSE))/100</f>
        <v>0.413292902343465</v>
      </c>
      <c r="E98" s="72">
        <f>(VLOOKUP($A98,'Occupancy Raw Data'!$B$8:$BE$45,'Occupancy Raw Data'!AJ$3,FALSE))/100</f>
        <v>0.401114268579083</v>
      </c>
      <c r="F98" s="72">
        <f>(VLOOKUP($A98,'Occupancy Raw Data'!$B$8:$BE$45,'Occupancy Raw Data'!AK$3,FALSE))/100</f>
        <v>0.38946335445522301</v>
      </c>
      <c r="G98" s="73">
        <f>(VLOOKUP($A98,'Occupancy Raw Data'!$B$8:$BE$45,'Occupancy Raw Data'!AL$3,FALSE))/100</f>
        <v>0.397077948285604</v>
      </c>
      <c r="H98" s="53">
        <f>(VLOOKUP($A98,'Occupancy Raw Data'!$B$8:$BE$45,'Occupancy Raw Data'!AN$3,FALSE))/100</f>
        <v>0.457763696517691</v>
      </c>
      <c r="I98" s="53">
        <f>(VLOOKUP($A98,'Occupancy Raw Data'!$B$8:$BE$45,'Occupancy Raw Data'!AO$3,FALSE))/100</f>
        <v>0.44643638198844798</v>
      </c>
      <c r="J98" s="73">
        <f>(VLOOKUP($A98,'Occupancy Raw Data'!$B$8:$BE$45,'Occupancy Raw Data'!AP$3,FALSE))/100</f>
        <v>0.45210003925307002</v>
      </c>
      <c r="K98" s="74">
        <f>(VLOOKUP($A98,'Occupancy Raw Data'!$B$8:$BE$45,'Occupancy Raw Data'!AR$3,FALSE))/100</f>
        <v>0.41279444129433995</v>
      </c>
      <c r="M98" s="75">
        <f>VLOOKUP($A98,'ADR Raw Data'!$B$6:$BE$43,'ADR Raw Data'!AG$1,FALSE)</f>
        <v>105.01191078561899</v>
      </c>
      <c r="N98" s="76">
        <f>VLOOKUP($A98,'ADR Raw Data'!$B$6:$BE$43,'ADR Raw Data'!AH$1,FALSE)</f>
        <v>104.859266899812</v>
      </c>
      <c r="O98" s="76">
        <f>VLOOKUP($A98,'ADR Raw Data'!$B$6:$BE$43,'ADR Raw Data'!AI$1,FALSE)</f>
        <v>107.799614977758</v>
      </c>
      <c r="P98" s="76">
        <f>VLOOKUP($A98,'ADR Raw Data'!$B$6:$BE$43,'ADR Raw Data'!AJ$1,FALSE)</f>
        <v>113.52961964116</v>
      </c>
      <c r="Q98" s="76">
        <f>VLOOKUP($A98,'ADR Raw Data'!$B$6:$BE$43,'ADR Raw Data'!AK$1,FALSE)</f>
        <v>108.241231768246</v>
      </c>
      <c r="R98" s="77">
        <f>VLOOKUP($A98,'ADR Raw Data'!$B$6:$BE$43,'ADR Raw Data'!AL$1,FALSE)</f>
        <v>107.9136443487</v>
      </c>
      <c r="S98" s="76">
        <f>VLOOKUP($A98,'ADR Raw Data'!$B$6:$BE$43,'ADR Raw Data'!AN$1,FALSE)</f>
        <v>116.69895152695599</v>
      </c>
      <c r="T98" s="76">
        <f>VLOOKUP($A98,'ADR Raw Data'!$B$6:$BE$43,'ADR Raw Data'!AO$1,FALSE)</f>
        <v>115.3553458606</v>
      </c>
      <c r="U98" s="77">
        <f>VLOOKUP($A98,'ADR Raw Data'!$B$6:$BE$43,'ADR Raw Data'!AP$1,FALSE)</f>
        <v>116.03556466516901</v>
      </c>
      <c r="V98" s="78">
        <f>VLOOKUP($A98,'ADR Raw Data'!$B$6:$BE$43,'ADR Raw Data'!AR$1,FALSE)</f>
        <v>110.45448823312501</v>
      </c>
      <c r="X98" s="75">
        <f>VLOOKUP($A98,'RevPAR Raw Data'!$B$6:$BE$43,'RevPAR Raw Data'!AG$1,FALSE)</f>
        <v>37.130958180829602</v>
      </c>
      <c r="Y98" s="76">
        <f>VLOOKUP($A98,'RevPAR Raw Data'!$B$6:$BE$43,'RevPAR Raw Data'!AH$1,FALSE)</f>
        <v>44.872179686230098</v>
      </c>
      <c r="Z98" s="76">
        <f>VLOOKUP($A98,'RevPAR Raw Data'!$B$6:$BE$43,'RevPAR Raw Data'!AI$1,FALSE)</f>
        <v>44.552815745665903</v>
      </c>
      <c r="AA98" s="76">
        <f>VLOOKUP($A98,'RevPAR Raw Data'!$B$6:$BE$43,'RevPAR Raw Data'!AJ$1,FALSE)</f>
        <v>45.538350344425503</v>
      </c>
      <c r="AB98" s="76">
        <f>VLOOKUP($A98,'RevPAR Raw Data'!$B$6:$BE$43,'RevPAR Raw Data'!AK$1,FALSE)</f>
        <v>42.155993214826402</v>
      </c>
      <c r="AC98" s="77">
        <f>VLOOKUP($A98,'RevPAR Raw Data'!$B$6:$BE$43,'RevPAR Raw Data'!AL$1,FALSE)</f>
        <v>42.850128490004202</v>
      </c>
      <c r="AD98" s="76">
        <f>VLOOKUP($A98,'RevPAR Raw Data'!$B$6:$BE$43,'RevPAR Raw Data'!AN$1,FALSE)</f>
        <v>53.420543430718297</v>
      </c>
      <c r="AE98" s="76">
        <f>VLOOKUP($A98,'RevPAR Raw Data'!$B$6:$BE$43,'RevPAR Raw Data'!AO$1,FALSE)</f>
        <v>51.498823249032597</v>
      </c>
      <c r="AF98" s="77">
        <f>VLOOKUP($A98,'RevPAR Raw Data'!$B$6:$BE$43,'RevPAR Raw Data'!AP$1,FALSE)</f>
        <v>52.459683339875497</v>
      </c>
      <c r="AG98" s="78">
        <f>VLOOKUP($A98,'RevPAR Raw Data'!$B$6:$BE$43,'RevPAR Raw Data'!AR$1,FALSE)</f>
        <v>45.594998758645403</v>
      </c>
    </row>
    <row r="99" spans="1:33" x14ac:dyDescent="0.2">
      <c r="A99" s="55" t="s">
        <v>14</v>
      </c>
      <c r="B99" s="43">
        <f>(VLOOKUP($A98,'Occupancy Raw Data'!$B$8:$BE$51,'Occupancy Raw Data'!AT$3,FALSE))/100</f>
        <v>-5.9994543773325103E-2</v>
      </c>
      <c r="C99" s="44">
        <f>(VLOOKUP($A98,'Occupancy Raw Data'!$B$8:$BE$51,'Occupancy Raw Data'!AU$3,FALSE))/100</f>
        <v>7.4393869467952289E-2</v>
      </c>
      <c r="D99" s="44">
        <f>(VLOOKUP($A98,'Occupancy Raw Data'!$B$8:$BE$51,'Occupancy Raw Data'!AV$3,FALSE))/100</f>
        <v>3.6759770415460996E-2</v>
      </c>
      <c r="E99" s="44">
        <f>(VLOOKUP($A98,'Occupancy Raw Data'!$B$8:$BE$51,'Occupancy Raw Data'!AW$3,FALSE))/100</f>
        <v>2.6736880934025899E-2</v>
      </c>
      <c r="F99" s="44">
        <f>(VLOOKUP($A98,'Occupancy Raw Data'!$B$8:$BE$51,'Occupancy Raw Data'!AX$3,FALSE))/100</f>
        <v>-0.107887941075699</v>
      </c>
      <c r="G99" s="44">
        <f>(VLOOKUP($A98,'Occupancy Raw Data'!$B$8:$BE$51,'Occupancy Raw Data'!AY$3,FALSE))/100</f>
        <v>-7.4657125697928199E-3</v>
      </c>
      <c r="H99" s="45">
        <f>(VLOOKUP($A98,'Occupancy Raw Data'!$B$8:$BE$51,'Occupancy Raw Data'!BA$3,FALSE))/100</f>
        <v>-2.1508228347561501E-2</v>
      </c>
      <c r="I99" s="45">
        <f>(VLOOKUP($A98,'Occupancy Raw Data'!$B$8:$BE$51,'Occupancy Raw Data'!BB$3,FALSE))/100</f>
        <v>9.977034408334369E-3</v>
      </c>
      <c r="J99" s="44">
        <f>(VLOOKUP($A98,'Occupancy Raw Data'!$B$8:$BE$51,'Occupancy Raw Data'!BC$3,FALSE))/100</f>
        <v>-6.2119909529106702E-3</v>
      </c>
      <c r="K99" s="46">
        <f>(VLOOKUP($A98,'Occupancy Raw Data'!$B$8:$BE$51,'Occupancy Raw Data'!BE$3,FALSE))/100</f>
        <v>-7.0855885973860298E-3</v>
      </c>
      <c r="M99" s="43">
        <f>(VLOOKUP($A98,'ADR Raw Data'!$B$6:$BE$49,'ADR Raw Data'!AT$1,FALSE))/100</f>
        <v>3.3092001882737698E-2</v>
      </c>
      <c r="N99" s="44">
        <f>(VLOOKUP($A98,'ADR Raw Data'!$B$6:$BE$49,'ADR Raw Data'!AU$1,FALSE))/100</f>
        <v>2.0568154052832801E-3</v>
      </c>
      <c r="O99" s="44">
        <f>(VLOOKUP($A98,'ADR Raw Data'!$B$6:$BE$49,'ADR Raw Data'!AV$1,FALSE))/100</f>
        <v>-1.7306374543970601E-2</v>
      </c>
      <c r="P99" s="44">
        <f>(VLOOKUP($A98,'ADR Raw Data'!$B$6:$BE$49,'ADR Raw Data'!AW$1,FALSE))/100</f>
        <v>0.112570752876228</v>
      </c>
      <c r="Q99" s="44">
        <f>(VLOOKUP($A98,'ADR Raw Data'!$B$6:$BE$49,'ADR Raw Data'!AX$1,FALSE))/100</f>
        <v>4.1913388954016605E-2</v>
      </c>
      <c r="R99" s="44">
        <f>(VLOOKUP($A98,'ADR Raw Data'!$B$6:$BE$49,'ADR Raw Data'!AY$1,FALSE))/100</f>
        <v>3.35079431728618E-2</v>
      </c>
      <c r="S99" s="45">
        <f>(VLOOKUP($A98,'ADR Raw Data'!$B$6:$BE$49,'ADR Raw Data'!BA$1,FALSE))/100</f>
        <v>3.5878080360999501E-2</v>
      </c>
      <c r="T99" s="45">
        <f>(VLOOKUP($A98,'ADR Raw Data'!$B$6:$BE$49,'ADR Raw Data'!BB$1,FALSE))/100</f>
        <v>2.2196369467017897E-2</v>
      </c>
      <c r="U99" s="44">
        <f>(VLOOKUP($A98,'ADR Raw Data'!$B$6:$BE$49,'ADR Raw Data'!BC$1,FALSE))/100</f>
        <v>2.91310293539832E-2</v>
      </c>
      <c r="V99" s="46">
        <f>(VLOOKUP($A98,'ADR Raw Data'!$B$6:$BE$49,'ADR Raw Data'!BE$1,FALSE))/100</f>
        <v>3.20796115036465E-2</v>
      </c>
      <c r="X99" s="43">
        <f>(VLOOKUP($A98,'RevPAR Raw Data'!$B$6:$BE$49,'RevPAR Raw Data'!AT$1,FALSE))/100</f>
        <v>-2.8887881446088302E-2</v>
      </c>
      <c r="Y99" s="44">
        <f>(VLOOKUP($A98,'RevPAR Raw Data'!$B$6:$BE$49,'RevPAR Raw Data'!AU$1,FALSE))/100</f>
        <v>7.6603699330015901E-2</v>
      </c>
      <c r="Z99" s="44">
        <f>(VLOOKUP($A98,'RevPAR Raw Data'!$B$6:$BE$49,'RevPAR Raw Data'!AV$1,FALSE))/100</f>
        <v>1.881721751653E-2</v>
      </c>
      <c r="AA99" s="44">
        <f>(VLOOKUP($A98,'RevPAR Raw Data'!$B$6:$BE$49,'RevPAR Raw Data'!AW$1,FALSE))/100</f>
        <v>0.142317424626559</v>
      </c>
      <c r="AB99" s="44">
        <f>(VLOOKUP($A98,'RevPAR Raw Data'!$B$6:$BE$49,'RevPAR Raw Data'!AX$1,FALSE))/100</f>
        <v>-7.04965013594364E-2</v>
      </c>
      <c r="AC99" s="44">
        <f>(VLOOKUP($A98,'RevPAR Raw Data'!$B$6:$BE$49,'RevPAR Raw Data'!AY$1,FALSE))/100</f>
        <v>2.57920699305355E-2</v>
      </c>
      <c r="AD99" s="45">
        <f>(VLOOKUP($A98,'RevPAR Raw Data'!$B$6:$BE$49,'RevPAR Raw Data'!BA$1,FALSE))/100</f>
        <v>1.3598178068361399E-2</v>
      </c>
      <c r="AE99" s="45">
        <f>(VLOOKUP($A98,'RevPAR Raw Data'!$B$6:$BE$49,'RevPAR Raw Data'!BB$1,FALSE))/100</f>
        <v>3.2394857817264804E-2</v>
      </c>
      <c r="AF99" s="44">
        <f>(VLOOKUP($A98,'RevPAR Raw Data'!$B$6:$BE$49,'RevPAR Raw Data'!BC$1,FALSE))/100</f>
        <v>2.2738076710276597E-2</v>
      </c>
      <c r="AG99" s="46">
        <f>(VLOOKUP($A98,'RevPAR Raw Data'!$B$6:$BE$49,'RevPAR Raw Data'!BE$1,FALSE))/100</f>
        <v>2.4766719976781603E-2</v>
      </c>
    </row>
    <row r="100" spans="1:33" x14ac:dyDescent="0.2">
      <c r="A100" s="88"/>
      <c r="B100" s="71"/>
      <c r="C100" s="72"/>
      <c r="D100" s="72"/>
      <c r="E100" s="72"/>
      <c r="F100" s="72"/>
      <c r="G100" s="73"/>
      <c r="H100" s="53"/>
      <c r="I100" s="53"/>
      <c r="J100" s="73"/>
      <c r="K100" s="74"/>
      <c r="M100" s="75"/>
      <c r="N100" s="76"/>
      <c r="O100" s="76"/>
      <c r="P100" s="76"/>
      <c r="Q100" s="76"/>
      <c r="R100" s="77"/>
      <c r="S100" s="76"/>
      <c r="T100" s="76"/>
      <c r="U100" s="77"/>
      <c r="V100" s="78"/>
      <c r="X100" s="75"/>
      <c r="Y100" s="76"/>
      <c r="Z100" s="76"/>
      <c r="AA100" s="76"/>
      <c r="AB100" s="76"/>
      <c r="AC100" s="77"/>
      <c r="AD100" s="76"/>
      <c r="AE100" s="76"/>
      <c r="AF100" s="77"/>
      <c r="AG100" s="78"/>
    </row>
    <row r="101" spans="1:33" x14ac:dyDescent="0.2">
      <c r="A101" s="70" t="s">
        <v>49</v>
      </c>
      <c r="B101" s="71">
        <f>(VLOOKUP($A101,'Occupancy Raw Data'!$B$8:$BE$45,'Occupancy Raw Data'!AG$3,FALSE))/100</f>
        <v>0.31966157807614404</v>
      </c>
      <c r="C101" s="72">
        <f>(VLOOKUP($A101,'Occupancy Raw Data'!$B$8:$BE$45,'Occupancy Raw Data'!AH$3,FALSE))/100</f>
        <v>0.39346803646969097</v>
      </c>
      <c r="D101" s="72">
        <f>(VLOOKUP($A101,'Occupancy Raw Data'!$B$8:$BE$45,'Occupancy Raw Data'!AI$3,FALSE))/100</f>
        <v>0.37539084053706001</v>
      </c>
      <c r="E101" s="72">
        <f>(VLOOKUP($A101,'Occupancy Raw Data'!$B$8:$BE$45,'Occupancy Raw Data'!AJ$3,FALSE))/100</f>
        <v>0.37232337563385004</v>
      </c>
      <c r="F101" s="72">
        <f>(VLOOKUP($A101,'Occupancy Raw Data'!$B$8:$BE$45,'Occupancy Raw Data'!AK$3,FALSE))/100</f>
        <v>0.35818105218810797</v>
      </c>
      <c r="G101" s="73">
        <f>(VLOOKUP($A101,'Occupancy Raw Data'!$B$8:$BE$45,'Occupancy Raw Data'!AL$3,FALSE))/100</f>
        <v>0.36380746099171396</v>
      </c>
      <c r="H101" s="53">
        <f>(VLOOKUP($A101,'Occupancy Raw Data'!$B$8:$BE$45,'Occupancy Raw Data'!AN$3,FALSE))/100</f>
        <v>0.40007372689451698</v>
      </c>
      <c r="I101" s="53">
        <f>(VLOOKUP($A101,'Occupancy Raw Data'!$B$8:$BE$45,'Occupancy Raw Data'!AO$3,FALSE))/100</f>
        <v>0.39304334088156301</v>
      </c>
      <c r="J101" s="73">
        <f>(VLOOKUP($A101,'Occupancy Raw Data'!$B$8:$BE$45,'Occupancy Raw Data'!AP$3,FALSE))/100</f>
        <v>0.39655853388803997</v>
      </c>
      <c r="K101" s="74">
        <f>(VLOOKUP($A101,'Occupancy Raw Data'!$B$8:$BE$45,'Occupancy Raw Data'!AR$3,FALSE))/100</f>
        <v>0.37315344964909897</v>
      </c>
      <c r="M101" s="75">
        <f>VLOOKUP($A101,'ADR Raw Data'!$B$6:$BE$43,'ADR Raw Data'!AG$1,FALSE)</f>
        <v>122.212585073154</v>
      </c>
      <c r="N101" s="76">
        <f>VLOOKUP($A101,'ADR Raw Data'!$B$6:$BE$43,'ADR Raw Data'!AH$1,FALSE)</f>
        <v>117.394306510851</v>
      </c>
      <c r="O101" s="76">
        <f>VLOOKUP($A101,'ADR Raw Data'!$B$6:$BE$43,'ADR Raw Data'!AI$1,FALSE)</f>
        <v>119.455954364107</v>
      </c>
      <c r="P101" s="76">
        <f>VLOOKUP($A101,'ADR Raw Data'!$B$6:$BE$43,'ADR Raw Data'!AJ$1,FALSE)</f>
        <v>127.66097240843899</v>
      </c>
      <c r="Q101" s="76">
        <f>VLOOKUP($A101,'ADR Raw Data'!$B$6:$BE$43,'ADR Raw Data'!AK$1,FALSE)</f>
        <v>118.300514592369</v>
      </c>
      <c r="R101" s="77">
        <f>VLOOKUP($A101,'ADR Raw Data'!$B$6:$BE$43,'ADR Raw Data'!AL$1,FALSE)</f>
        <v>120.94752767260999</v>
      </c>
      <c r="S101" s="76">
        <f>VLOOKUP($A101,'ADR Raw Data'!$B$6:$BE$43,'ADR Raw Data'!AN$1,FALSE)</f>
        <v>126.525339607739</v>
      </c>
      <c r="T101" s="76">
        <f>VLOOKUP($A101,'ADR Raw Data'!$B$6:$BE$43,'ADR Raw Data'!AO$1,FALSE)</f>
        <v>134.851236685201</v>
      </c>
      <c r="U101" s="77">
        <f>VLOOKUP($A101,'ADR Raw Data'!$B$6:$BE$43,'ADR Raw Data'!AP$1,FALSE)</f>
        <v>130.65138674014801</v>
      </c>
      <c r="V101" s="78">
        <f>VLOOKUP($A101,'ADR Raw Data'!$B$6:$BE$43,'ADR Raw Data'!AR$1,FALSE)</f>
        <v>123.890349969292</v>
      </c>
      <c r="X101" s="75">
        <f>VLOOKUP($A101,'RevPAR Raw Data'!$B$6:$BE$43,'RevPAR Raw Data'!AG$1,FALSE)</f>
        <v>39.066667805249701</v>
      </c>
      <c r="Y101" s="76">
        <f>VLOOKUP($A101,'RevPAR Raw Data'!$B$6:$BE$43,'RevPAR Raw Data'!AH$1,FALSE)</f>
        <v>46.190907275545797</v>
      </c>
      <c r="Z101" s="76">
        <f>VLOOKUP($A101,'RevPAR Raw Data'!$B$6:$BE$43,'RevPAR Raw Data'!AI$1,FALSE)</f>
        <v>44.842671115898902</v>
      </c>
      <c r="AA101" s="76">
        <f>VLOOKUP($A101,'RevPAR Raw Data'!$B$6:$BE$43,'RevPAR Raw Data'!AJ$1,FALSE)</f>
        <v>47.531164183810098</v>
      </c>
      <c r="AB101" s="76">
        <f>VLOOKUP($A101,'RevPAR Raw Data'!$B$6:$BE$43,'RevPAR Raw Data'!AK$1,FALSE)</f>
        <v>42.373002791089498</v>
      </c>
      <c r="AC101" s="77">
        <f>VLOOKUP($A101,'RevPAR Raw Data'!$B$6:$BE$43,'RevPAR Raw Data'!AL$1,FALSE)</f>
        <v>44.001612955797597</v>
      </c>
      <c r="AD101" s="76">
        <f>VLOOKUP($A101,'RevPAR Raw Data'!$B$6:$BE$43,'RevPAR Raw Data'!AN$1,FALSE)</f>
        <v>50.619464163463</v>
      </c>
      <c r="AE101" s="76">
        <f>VLOOKUP($A101,'RevPAR Raw Data'!$B$6:$BE$43,'RevPAR Raw Data'!AO$1,FALSE)</f>
        <v>53.002380588761902</v>
      </c>
      <c r="AF101" s="77">
        <f>VLOOKUP($A101,'RevPAR Raw Data'!$B$6:$BE$43,'RevPAR Raw Data'!AP$1,FALSE)</f>
        <v>51.810922376112401</v>
      </c>
      <c r="AG101" s="78">
        <f>VLOOKUP($A101,'RevPAR Raw Data'!$B$6:$BE$43,'RevPAR Raw Data'!AR$1,FALSE)</f>
        <v>46.230111469275499</v>
      </c>
    </row>
    <row r="102" spans="1:33" x14ac:dyDescent="0.2">
      <c r="A102" s="55" t="s">
        <v>14</v>
      </c>
      <c r="B102" s="43">
        <f>(VLOOKUP($A101,'Occupancy Raw Data'!$B$8:$BE$51,'Occupancy Raw Data'!AT$3,FALSE))/100</f>
        <v>-6.846132482680739E-2</v>
      </c>
      <c r="C102" s="44">
        <f>(VLOOKUP($A101,'Occupancy Raw Data'!$B$8:$BE$51,'Occupancy Raw Data'!AU$3,FALSE))/100</f>
        <v>8.4256330128041998E-2</v>
      </c>
      <c r="D102" s="44">
        <f>(VLOOKUP($A101,'Occupancy Raw Data'!$B$8:$BE$51,'Occupancy Raw Data'!AV$3,FALSE))/100</f>
        <v>1.4756477806448801E-2</v>
      </c>
      <c r="E102" s="44">
        <f>(VLOOKUP($A101,'Occupancy Raw Data'!$B$8:$BE$51,'Occupancy Raw Data'!AW$3,FALSE))/100</f>
        <v>1.53791481156897E-2</v>
      </c>
      <c r="F102" s="44">
        <f>(VLOOKUP($A101,'Occupancy Raw Data'!$B$8:$BE$51,'Occupancy Raw Data'!AX$3,FALSE))/100</f>
        <v>-0.108681392337672</v>
      </c>
      <c r="G102" s="44">
        <f>(VLOOKUP($A101,'Occupancy Raw Data'!$B$8:$BE$51,'Occupancy Raw Data'!AY$3,FALSE))/100</f>
        <v>-1.3778552065655401E-2</v>
      </c>
      <c r="H102" s="45">
        <f>(VLOOKUP($A101,'Occupancy Raw Data'!$B$8:$BE$51,'Occupancy Raw Data'!BA$3,FALSE))/100</f>
        <v>-8.3918964883999289E-2</v>
      </c>
      <c r="I102" s="45">
        <f>(VLOOKUP($A101,'Occupancy Raw Data'!$B$8:$BE$51,'Occupancy Raw Data'!BB$3,FALSE))/100</f>
        <v>-2.4410733840875599E-2</v>
      </c>
      <c r="J102" s="44">
        <f>(VLOOKUP($A101,'Occupancy Raw Data'!$B$8:$BE$51,'Occupancy Raw Data'!BC$3,FALSE))/100</f>
        <v>-5.5364268762622404E-2</v>
      </c>
      <c r="K102" s="46">
        <f>(VLOOKUP($A101,'Occupancy Raw Data'!$B$8:$BE$51,'Occupancy Raw Data'!BE$3,FALSE))/100</f>
        <v>-2.6797775070803498E-2</v>
      </c>
      <c r="M102" s="43">
        <f>(VLOOKUP($A101,'ADR Raw Data'!$B$6:$BE$49,'ADR Raw Data'!AT$1,FALSE))/100</f>
        <v>0.10326736442675101</v>
      </c>
      <c r="N102" s="44">
        <f>(VLOOKUP($A101,'ADR Raw Data'!$B$6:$BE$49,'ADR Raw Data'!AU$1,FALSE))/100</f>
        <v>3.4817922019553298E-2</v>
      </c>
      <c r="O102" s="44">
        <f>(VLOOKUP($A101,'ADR Raw Data'!$B$6:$BE$49,'ADR Raw Data'!AV$1,FALSE))/100</f>
        <v>2.3041619224092501E-2</v>
      </c>
      <c r="P102" s="44">
        <f>(VLOOKUP($A101,'ADR Raw Data'!$B$6:$BE$49,'ADR Raw Data'!AW$1,FALSE))/100</f>
        <v>0.21545622630130398</v>
      </c>
      <c r="Q102" s="44">
        <f>(VLOOKUP($A101,'ADR Raw Data'!$B$6:$BE$49,'ADR Raw Data'!AX$1,FALSE))/100</f>
        <v>9.4974579519978702E-2</v>
      </c>
      <c r="R102" s="44">
        <f>(VLOOKUP($A101,'ADR Raw Data'!$B$6:$BE$49,'ADR Raw Data'!AY$1,FALSE))/100</f>
        <v>9.1906748484993195E-2</v>
      </c>
      <c r="S102" s="45">
        <f>(VLOOKUP($A101,'ADR Raw Data'!$B$6:$BE$49,'ADR Raw Data'!BA$1,FALSE))/100</f>
        <v>3.1122647778339601E-2</v>
      </c>
      <c r="T102" s="45">
        <f>(VLOOKUP($A101,'ADR Raw Data'!$B$6:$BE$49,'ADR Raw Data'!BB$1,FALSE))/100</f>
        <v>6.9909731445692694E-2</v>
      </c>
      <c r="U102" s="44">
        <f>(VLOOKUP($A101,'ADR Raw Data'!$B$6:$BE$49,'ADR Raw Data'!BC$1,FALSE))/100</f>
        <v>5.1047164231963302E-2</v>
      </c>
      <c r="V102" s="46">
        <f>(VLOOKUP($A101,'ADR Raw Data'!$B$6:$BE$49,'ADR Raw Data'!BE$1,FALSE))/100</f>
        <v>7.73055562534537E-2</v>
      </c>
      <c r="X102" s="43">
        <f>(VLOOKUP($A101,'RevPAR Raw Data'!$B$6:$BE$49,'RevPAR Raw Data'!AT$1,FALSE))/100</f>
        <v>2.7736219019915499E-2</v>
      </c>
      <c r="Y102" s="44">
        <f>(VLOOKUP($A101,'RevPAR Raw Data'!$B$6:$BE$49,'RevPAR Raw Data'!AU$1,FALSE))/100</f>
        <v>0.122007882479647</v>
      </c>
      <c r="Z102" s="44">
        <f>(VLOOKUP($A101,'RevPAR Raw Data'!$B$6:$BE$49,'RevPAR Raw Data'!AV$1,FALSE))/100</f>
        <v>3.8138110173246302E-2</v>
      </c>
      <c r="AA102" s="44">
        <f>(VLOOKUP($A101,'RevPAR Raw Data'!$B$6:$BE$49,'RevPAR Raw Data'!AW$1,FALSE))/100</f>
        <v>0.23414890763372898</v>
      </c>
      <c r="AB102" s="44">
        <f>(VLOOKUP($A101,'RevPAR Raw Data'!$B$6:$BE$49,'RevPAR Raw Data'!AX$1,FALSE))/100</f>
        <v>-2.4028782356610399E-2</v>
      </c>
      <c r="AC102" s="44">
        <f>(VLOOKUP($A101,'RevPAR Raw Data'!$B$6:$BE$49,'RevPAR Raw Data'!AY$1,FALSE))/100</f>
        <v>7.6861854500152205E-2</v>
      </c>
      <c r="AD102" s="45">
        <f>(VLOOKUP($A101,'RevPAR Raw Data'!$B$6:$BE$49,'RevPAR Raw Data'!BA$1,FALSE))/100</f>
        <v>-5.5408097491667203E-2</v>
      </c>
      <c r="AE102" s="45">
        <f>(VLOOKUP($A101,'RevPAR Raw Data'!$B$6:$BE$49,'RevPAR Raw Data'!BB$1,FALSE))/100</f>
        <v>4.3792449757609105E-2</v>
      </c>
      <c r="AF102" s="44">
        <f>(VLOOKUP($A101,'RevPAR Raw Data'!$B$6:$BE$49,'RevPAR Raw Data'!BC$1,FALSE))/100</f>
        <v>-7.1432934507672198E-3</v>
      </c>
      <c r="AG102" s="46">
        <f>(VLOOKUP($A101,'RevPAR Raw Data'!$B$6:$BE$49,'RevPAR Raw Data'!BE$1,FALSE))/100</f>
        <v>4.8436164274446698E-2</v>
      </c>
    </row>
    <row r="103" spans="1:33" x14ac:dyDescent="0.2">
      <c r="A103" s="93"/>
      <c r="B103" s="71"/>
      <c r="C103" s="72"/>
      <c r="D103" s="72"/>
      <c r="E103" s="72"/>
      <c r="F103" s="72"/>
      <c r="G103" s="73"/>
      <c r="H103" s="53"/>
      <c r="I103" s="53"/>
      <c r="J103" s="73"/>
      <c r="K103" s="74"/>
      <c r="M103" s="75"/>
      <c r="N103" s="76"/>
      <c r="O103" s="76"/>
      <c r="P103" s="76"/>
      <c r="Q103" s="76"/>
      <c r="R103" s="77"/>
      <c r="S103" s="76"/>
      <c r="T103" s="76"/>
      <c r="U103" s="77"/>
      <c r="V103" s="78"/>
      <c r="X103" s="75"/>
      <c r="Y103" s="76"/>
      <c r="Z103" s="76"/>
      <c r="AA103" s="76"/>
      <c r="AB103" s="76"/>
      <c r="AC103" s="77"/>
      <c r="AD103" s="76"/>
      <c r="AE103" s="76"/>
      <c r="AF103" s="77"/>
      <c r="AG103" s="78"/>
    </row>
    <row r="104" spans="1:33" x14ac:dyDescent="0.2">
      <c r="A104" s="70" t="s">
        <v>53</v>
      </c>
      <c r="B104" s="71">
        <f>(VLOOKUP($A104,'Occupancy Raw Data'!$B$8:$BE$54,'Occupancy Raw Data'!AG$3,FALSE))/100</f>
        <v>0.34488448844884401</v>
      </c>
      <c r="C104" s="72">
        <f>(VLOOKUP($A104,'Occupancy Raw Data'!$B$8:$BE$54,'Occupancy Raw Data'!AH$3,FALSE))/100</f>
        <v>0.40295458117240202</v>
      </c>
      <c r="D104" s="72">
        <f>(VLOOKUP($A104,'Occupancy Raw Data'!$B$8:$BE$54,'Occupancy Raw Data'!AI$3,FALSE))/100</f>
        <v>0.37953795379537902</v>
      </c>
      <c r="E104" s="72">
        <f>(VLOOKUP($A104,'Occupancy Raw Data'!$B$8:$BE$54,'Occupancy Raw Data'!AJ$3,FALSE))/100</f>
        <v>0.36331133113311304</v>
      </c>
      <c r="F104" s="72">
        <f>(VLOOKUP($A104,'Occupancy Raw Data'!$B$8:$BE$54,'Occupancy Raw Data'!AK$3,FALSE))/100</f>
        <v>0.36692597831211599</v>
      </c>
      <c r="G104" s="73">
        <f>(VLOOKUP($A104,'Occupancy Raw Data'!$B$8:$BE$54,'Occupancy Raw Data'!AL$3,FALSE))/100</f>
        <v>0.37152286657237099</v>
      </c>
      <c r="H104" s="53">
        <f>(VLOOKUP($A104,'Occupancy Raw Data'!$B$8:$BE$54,'Occupancy Raw Data'!AN$3,FALSE))/100</f>
        <v>0.42719629105767704</v>
      </c>
      <c r="I104" s="53">
        <f>(VLOOKUP($A104,'Occupancy Raw Data'!$B$8:$BE$54,'Occupancy Raw Data'!AO$3,FALSE))/100</f>
        <v>0.42931793179317901</v>
      </c>
      <c r="J104" s="73">
        <f>(VLOOKUP($A104,'Occupancy Raw Data'!$B$8:$BE$54,'Occupancy Raw Data'!AP$3,FALSE))/100</f>
        <v>0.42825711142542799</v>
      </c>
      <c r="K104" s="74">
        <f>(VLOOKUP($A104,'Occupancy Raw Data'!$B$8:$BE$54,'Occupancy Raw Data'!AR$3,FALSE))/100</f>
        <v>0.38773265081610198</v>
      </c>
      <c r="M104" s="75">
        <f>VLOOKUP($A104,'ADR Raw Data'!$B$6:$BE$54,'ADR Raw Data'!AG$1,FALSE)</f>
        <v>84.572869674185398</v>
      </c>
      <c r="N104" s="76">
        <f>VLOOKUP($A104,'ADR Raw Data'!$B$6:$BE$54,'ADR Raw Data'!AH$1,FALSE)</f>
        <v>86.013581318252704</v>
      </c>
      <c r="O104" s="76">
        <f>VLOOKUP($A104,'ADR Raw Data'!$B$6:$BE$54,'ADR Raw Data'!AI$1,FALSE)</f>
        <v>86.547727743271196</v>
      </c>
      <c r="P104" s="76">
        <f>VLOOKUP($A104,'ADR Raw Data'!$B$6:$BE$54,'ADR Raw Data'!AJ$1,FALSE)</f>
        <v>88.633427057424001</v>
      </c>
      <c r="Q104" s="76">
        <f>VLOOKUP($A104,'ADR Raw Data'!$B$6:$BE$54,'ADR Raw Data'!AK$1,FALSE)</f>
        <v>86.257862726201907</v>
      </c>
      <c r="R104" s="77">
        <f>VLOOKUP($A104,'ADR Raw Data'!$B$6:$BE$54,'ADR Raw Data'!AL$1,FALSE)</f>
        <v>86.415872884940697</v>
      </c>
      <c r="S104" s="76">
        <f>VLOOKUP($A104,'ADR Raw Data'!$B$6:$BE$54,'ADR Raw Data'!AN$1,FALSE)</f>
        <v>91.345673687114797</v>
      </c>
      <c r="T104" s="76">
        <f>VLOOKUP($A104,'ADR Raw Data'!$B$6:$BE$54,'ADR Raw Data'!AO$1,FALSE)</f>
        <v>92.325674018486296</v>
      </c>
      <c r="U104" s="77">
        <f>VLOOKUP($A104,'ADR Raw Data'!$B$6:$BE$54,'ADR Raw Data'!AP$1,FALSE)</f>
        <v>91.836887614678801</v>
      </c>
      <c r="V104" s="78">
        <f>VLOOKUP($A104,'ADR Raw Data'!$B$6:$BE$54,'ADR Raw Data'!AR$1,FALSE)</f>
        <v>88.126615807759094</v>
      </c>
      <c r="X104" s="75">
        <f>VLOOKUP($A104,'RevPAR Raw Data'!$B$6:$BE$54,'RevPAR Raw Data'!AG$1,FALSE)</f>
        <v>29.167870894232198</v>
      </c>
      <c r="Y104" s="76">
        <f>VLOOKUP($A104,'RevPAR Raw Data'!$B$6:$BE$54,'RevPAR Raw Data'!AH$1,FALSE)</f>
        <v>34.659566635234903</v>
      </c>
      <c r="Z104" s="76">
        <f>VLOOKUP($A104,'RevPAR Raw Data'!$B$6:$BE$54,'RevPAR Raw Data'!AI$1,FALSE)</f>
        <v>32.848147493320702</v>
      </c>
      <c r="AA104" s="76">
        <f>VLOOKUP($A104,'RevPAR Raw Data'!$B$6:$BE$54,'RevPAR Raw Data'!AJ$1,FALSE)</f>
        <v>32.2015283671224</v>
      </c>
      <c r="AB104" s="76">
        <f>VLOOKUP($A104,'RevPAR Raw Data'!$B$6:$BE$54,'RevPAR Raw Data'!AK$1,FALSE)</f>
        <v>31.650250667923899</v>
      </c>
      <c r="AC104" s="77">
        <f>VLOOKUP($A104,'RevPAR Raw Data'!$B$6:$BE$54,'RevPAR Raw Data'!AL$1,FALSE)</f>
        <v>32.105472811566798</v>
      </c>
      <c r="AD104" s="76">
        <f>VLOOKUP($A104,'RevPAR Raw Data'!$B$6:$BE$54,'RevPAR Raw Data'!AN$1,FALSE)</f>
        <v>39.022533003300303</v>
      </c>
      <c r="AE104" s="76">
        <f>VLOOKUP($A104,'RevPAR Raw Data'!$B$6:$BE$54,'RevPAR Raw Data'!AO$1,FALSE)</f>
        <v>39.637067421027801</v>
      </c>
      <c r="AF104" s="77">
        <f>VLOOKUP($A104,'RevPAR Raw Data'!$B$6:$BE$54,'RevPAR Raw Data'!AP$1,FALSE)</f>
        <v>39.329800212164002</v>
      </c>
      <c r="AG104" s="78">
        <f>VLOOKUP($A104,'RevPAR Raw Data'!$B$6:$BE$54,'RevPAR Raw Data'!AR$1,FALSE)</f>
        <v>34.1695663545946</v>
      </c>
    </row>
    <row r="105" spans="1:33" x14ac:dyDescent="0.2">
      <c r="A105" s="55" t="s">
        <v>14</v>
      </c>
      <c r="B105" s="43">
        <f>(VLOOKUP($A104,'Occupancy Raw Data'!$B$8:$BE$54,'Occupancy Raw Data'!AT$3,FALSE))/100</f>
        <v>-8.3522730403257306E-2</v>
      </c>
      <c r="C105" s="44">
        <f>(VLOOKUP($A104,'Occupancy Raw Data'!$B$8:$BE$54,'Occupancy Raw Data'!AU$3,FALSE))/100</f>
        <v>0.104795701722333</v>
      </c>
      <c r="D105" s="44">
        <f>(VLOOKUP($A104,'Occupancy Raw Data'!$B$8:$BE$54,'Occupancy Raw Data'!AV$3,FALSE))/100</f>
        <v>8.2426943702208905E-2</v>
      </c>
      <c r="E105" s="44">
        <f>(VLOOKUP($A104,'Occupancy Raw Data'!$B$8:$BE$54,'Occupancy Raw Data'!AW$3,FALSE))/100</f>
        <v>4.48072472107192E-2</v>
      </c>
      <c r="F105" s="44">
        <f>(VLOOKUP($A104,'Occupancy Raw Data'!$B$8:$BE$54,'Occupancy Raw Data'!AX$3,FALSE))/100</f>
        <v>-6.13830036507639E-2</v>
      </c>
      <c r="G105" s="44">
        <f>(VLOOKUP($A104,'Occupancy Raw Data'!$B$8:$BE$54,'Occupancy Raw Data'!AY$3,FALSE))/100</f>
        <v>1.4903396531712701E-2</v>
      </c>
      <c r="H105" s="45">
        <f>(VLOOKUP($A104,'Occupancy Raw Data'!$B$8:$BE$54,'Occupancy Raw Data'!BA$3,FALSE))/100</f>
        <v>4.1379917542153002E-3</v>
      </c>
      <c r="I105" s="45">
        <f>(VLOOKUP($A104,'Occupancy Raw Data'!$B$8:$BE$54,'Occupancy Raw Data'!BB$3,FALSE))/100</f>
        <v>3.6582203916258098E-2</v>
      </c>
      <c r="J105" s="44">
        <f>(VLOOKUP($A104,'Occupancy Raw Data'!$B$8:$BE$54,'Occupancy Raw Data'!BC$3,FALSE))/100</f>
        <v>2.0142366719618998E-2</v>
      </c>
      <c r="K105" s="46">
        <f>(VLOOKUP($A104,'Occupancy Raw Data'!$B$8:$BE$54,'Occupancy Raw Data'!BE$3,FALSE))/100</f>
        <v>1.6550869979872901E-2</v>
      </c>
      <c r="M105" s="43">
        <f>(VLOOKUP($A104,'ADR Raw Data'!$B$6:$BE$52,'ADR Raw Data'!AT$1,FALSE))/100</f>
        <v>-1.1072543911486701E-2</v>
      </c>
      <c r="N105" s="44">
        <f>(VLOOKUP($A104,'ADR Raw Data'!$B$6:$BE$52,'ADR Raw Data'!AU$1,FALSE))/100</f>
        <v>-1.26100406517558E-2</v>
      </c>
      <c r="O105" s="44">
        <f>(VLOOKUP($A104,'ADR Raw Data'!$B$6:$BE$52,'ADR Raw Data'!AV$1,FALSE))/100</f>
        <v>-3.4607555916357897E-2</v>
      </c>
      <c r="P105" s="44">
        <f>(VLOOKUP($A104,'ADR Raw Data'!$B$6:$BE$52,'ADR Raw Data'!AW$1,FALSE))/100</f>
        <v>3.0391441002261699E-2</v>
      </c>
      <c r="Q105" s="44">
        <f>(VLOOKUP($A104,'ADR Raw Data'!$B$6:$BE$52,'ADR Raw Data'!AX$1,FALSE))/100</f>
        <v>3.5154941076924202E-3</v>
      </c>
      <c r="R105" s="44">
        <f>(VLOOKUP($A104,'ADR Raw Data'!$B$6:$BE$52,'ADR Raw Data'!AY$1,FALSE))/100</f>
        <v>-4.61278125070515E-3</v>
      </c>
      <c r="S105" s="45">
        <f>(VLOOKUP($A104,'ADR Raw Data'!$B$6:$BE$52,'ADR Raw Data'!BA$1,FALSE))/100</f>
        <v>-1.4013180915338199E-2</v>
      </c>
      <c r="T105" s="45">
        <f>(VLOOKUP($A104,'ADR Raw Data'!$B$6:$BE$52,'ADR Raw Data'!BB$1,FALSE))/100</f>
        <v>-8.1165173587809999E-3</v>
      </c>
      <c r="U105" s="44">
        <f>(VLOOKUP($A104,'ADR Raw Data'!$B$6:$BE$52,'ADR Raw Data'!BC$1,FALSE))/100</f>
        <v>-1.10135856543694E-2</v>
      </c>
      <c r="V105" s="46">
        <f>(VLOOKUP($A104,'ADR Raw Data'!$B$6:$BE$52,'ADR Raw Data'!BE$1,FALSE))/100</f>
        <v>-6.6517174983123893E-3</v>
      </c>
      <c r="X105" s="43">
        <f>(VLOOKUP($A104,'RevPAR Raw Data'!$B$6:$BE$52,'RevPAR Raw Data'!AT$1,FALSE))/100</f>
        <v>-9.3670465214746701E-2</v>
      </c>
      <c r="Y105" s="44">
        <f>(VLOOKUP($A104,'RevPAR Raw Data'!$B$6:$BE$52,'RevPAR Raw Data'!AU$1,FALSE))/100</f>
        <v>9.0864183011729993E-2</v>
      </c>
      <c r="Z105" s="44">
        <f>(VLOOKUP($A104,'RevPAR Raw Data'!$B$6:$BE$52,'RevPAR Raw Data'!AV$1,FALSE))/100</f>
        <v>4.4966792722662199E-2</v>
      </c>
      <c r="AA105" s="44">
        <f>(VLOOKUP($A104,'RevPAR Raw Data'!$B$6:$BE$52,'RevPAR Raw Data'!AW$1,FALSE))/100</f>
        <v>7.6560445023059295E-2</v>
      </c>
      <c r="AB105" s="44">
        <f>(VLOOKUP($A104,'RevPAR Raw Data'!$B$6:$BE$52,'RevPAR Raw Data'!AX$1,FALSE))/100</f>
        <v>-5.8083301130718204E-2</v>
      </c>
      <c r="AC105" s="44">
        <f>(VLOOKUP($A104,'RevPAR Raw Data'!$B$6:$BE$52,'RevPAR Raw Data'!AY$1,FALSE))/100</f>
        <v>1.02218691729142E-2</v>
      </c>
      <c r="AD105" s="45">
        <f>(VLOOKUP($A104,'RevPAR Raw Data'!$B$6:$BE$52,'RevPAR Raw Data'!BA$1,FALSE))/100</f>
        <v>-9.9331755882009296E-3</v>
      </c>
      <c r="AE105" s="45">
        <f>(VLOOKUP($A104,'RevPAR Raw Data'!$B$6:$BE$52,'RevPAR Raw Data'!BB$1,FALSE))/100</f>
        <v>2.8168766464368299E-2</v>
      </c>
      <c r="AF105" s="44">
        <f>(VLOOKUP($A104,'RevPAR Raw Data'!$B$6:$BE$52,'RevPAR Raw Data'!BC$1,FALSE))/100</f>
        <v>8.9069413841013304E-3</v>
      </c>
      <c r="AG105" s="46">
        <f>(VLOOKUP($A104,'RevPAR Raw Data'!$B$6:$BE$52,'RevPAR Raw Data'!BE$1,FALSE))/100</f>
        <v>9.7890607701031692E-3</v>
      </c>
    </row>
    <row r="106" spans="1:33" x14ac:dyDescent="0.2">
      <c r="A106" s="93"/>
      <c r="B106" s="71"/>
      <c r="C106" s="72"/>
      <c r="D106" s="72"/>
      <c r="E106" s="72"/>
      <c r="F106" s="72"/>
      <c r="G106" s="73"/>
      <c r="H106" s="53"/>
      <c r="I106" s="53"/>
      <c r="J106" s="73"/>
      <c r="K106" s="74"/>
      <c r="M106" s="75"/>
      <c r="N106" s="76"/>
      <c r="O106" s="76"/>
      <c r="P106" s="76"/>
      <c r="Q106" s="76"/>
      <c r="R106" s="77"/>
      <c r="S106" s="76"/>
      <c r="T106" s="76"/>
      <c r="U106" s="77"/>
      <c r="V106" s="78"/>
      <c r="X106" s="75"/>
      <c r="Y106" s="76"/>
      <c r="Z106" s="76"/>
      <c r="AA106" s="76"/>
      <c r="AB106" s="76"/>
      <c r="AC106" s="77"/>
      <c r="AD106" s="76"/>
      <c r="AE106" s="76"/>
      <c r="AF106" s="77"/>
      <c r="AG106" s="78"/>
    </row>
    <row r="107" spans="1:33" x14ac:dyDescent="0.2">
      <c r="A107" s="70" t="s">
        <v>52</v>
      </c>
      <c r="B107" s="71">
        <f>(VLOOKUP($A107,'Occupancy Raw Data'!$B$8:$BE$45,'Occupancy Raw Data'!AG$3,FALSE))/100</f>
        <v>0.434791953232462</v>
      </c>
      <c r="C107" s="72">
        <f>(VLOOKUP($A107,'Occupancy Raw Data'!$B$8:$BE$45,'Occupancy Raw Data'!AH$3,FALSE))/100</f>
        <v>0.48216127922971097</v>
      </c>
      <c r="D107" s="72">
        <f>(VLOOKUP($A107,'Occupancy Raw Data'!$B$8:$BE$45,'Occupancy Raw Data'!AI$3,FALSE))/100</f>
        <v>0.46660075653370003</v>
      </c>
      <c r="E107" s="72">
        <f>(VLOOKUP($A107,'Occupancy Raw Data'!$B$8:$BE$45,'Occupancy Raw Data'!AJ$3,FALSE))/100</f>
        <v>0.440809834938101</v>
      </c>
      <c r="F107" s="72">
        <f>(VLOOKUP($A107,'Occupancy Raw Data'!$B$8:$BE$45,'Occupancy Raw Data'!AK$3,FALSE))/100</f>
        <v>0.43143913342503404</v>
      </c>
      <c r="G107" s="73">
        <f>(VLOOKUP($A107,'Occupancy Raw Data'!$B$8:$BE$45,'Occupancy Raw Data'!AL$3,FALSE))/100</f>
        <v>0.45116059147180104</v>
      </c>
      <c r="H107" s="53">
        <f>(VLOOKUP($A107,'Occupancy Raw Data'!$B$8:$BE$45,'Occupancy Raw Data'!AN$3,FALSE))/100</f>
        <v>0.59323418156808794</v>
      </c>
      <c r="I107" s="53">
        <f>(VLOOKUP($A107,'Occupancy Raw Data'!$B$8:$BE$45,'Occupancy Raw Data'!AO$3,FALSE))/100</f>
        <v>0.54191024759284701</v>
      </c>
      <c r="J107" s="73">
        <f>(VLOOKUP($A107,'Occupancy Raw Data'!$B$8:$BE$45,'Occupancy Raw Data'!AP$3,FALSE))/100</f>
        <v>0.56757221458046703</v>
      </c>
      <c r="K107" s="74">
        <f>(VLOOKUP($A107,'Occupancy Raw Data'!$B$8:$BE$45,'Occupancy Raw Data'!AR$3,FALSE))/100</f>
        <v>0.48442105521713402</v>
      </c>
      <c r="M107" s="75">
        <f>VLOOKUP($A107,'ADR Raw Data'!$B$6:$BE$43,'ADR Raw Data'!AG$1,FALSE)</f>
        <v>106.30557488877901</v>
      </c>
      <c r="N107" s="76">
        <f>VLOOKUP($A107,'ADR Raw Data'!$B$6:$BE$43,'ADR Raw Data'!AH$1,FALSE)</f>
        <v>104.76237764107999</v>
      </c>
      <c r="O107" s="76">
        <f>VLOOKUP($A107,'ADR Raw Data'!$B$6:$BE$43,'ADR Raw Data'!AI$1,FALSE)</f>
        <v>111.97863657300699</v>
      </c>
      <c r="P107" s="76">
        <f>VLOOKUP($A107,'ADR Raw Data'!$B$6:$BE$43,'ADR Raw Data'!AJ$1,FALSE)</f>
        <v>113.09996099463601</v>
      </c>
      <c r="Q107" s="76">
        <f>VLOOKUP($A107,'ADR Raw Data'!$B$6:$BE$43,'ADR Raw Data'!AK$1,FALSE)</f>
        <v>104.569359370329</v>
      </c>
      <c r="R107" s="77">
        <f>VLOOKUP($A107,'ADR Raw Data'!$B$6:$BE$43,'ADR Raw Data'!AL$1,FALSE)</f>
        <v>108.144807256235</v>
      </c>
      <c r="S107" s="76">
        <f>VLOOKUP($A107,'ADR Raw Data'!$B$6:$BE$43,'ADR Raw Data'!AN$1,FALSE)</f>
        <v>130.86023404101101</v>
      </c>
      <c r="T107" s="76">
        <f>VLOOKUP($A107,'ADR Raw Data'!$B$6:$BE$43,'ADR Raw Data'!AO$1,FALSE)</f>
        <v>114.209378123264</v>
      </c>
      <c r="U107" s="77">
        <f>VLOOKUP($A107,'ADR Raw Data'!$B$6:$BE$43,'ADR Raw Data'!AP$1,FALSE)</f>
        <v>122.911228415631</v>
      </c>
      <c r="V107" s="78">
        <f>VLOOKUP($A107,'ADR Raw Data'!$B$6:$BE$43,'ADR Raw Data'!AR$1,FALSE)</f>
        <v>113.087974697985</v>
      </c>
      <c r="X107" s="75">
        <f>VLOOKUP($A107,'RevPAR Raw Data'!$B$6:$BE$43,'RevPAR Raw Data'!AG$1,FALSE)</f>
        <v>46.220808545392003</v>
      </c>
      <c r="Y107" s="76">
        <f>VLOOKUP($A107,'RevPAR Raw Data'!$B$6:$BE$43,'RevPAR Raw Data'!AH$1,FALSE)</f>
        <v>50.512362018569398</v>
      </c>
      <c r="Z107" s="76">
        <f>VLOOKUP($A107,'RevPAR Raw Data'!$B$6:$BE$43,'RevPAR Raw Data'!AI$1,FALSE)</f>
        <v>52.249316540577702</v>
      </c>
      <c r="AA107" s="76">
        <f>VLOOKUP($A107,'RevPAR Raw Data'!$B$6:$BE$43,'RevPAR Raw Data'!AJ$1,FALSE)</f>
        <v>49.855575137551497</v>
      </c>
      <c r="AB107" s="76">
        <f>VLOOKUP($A107,'RevPAR Raw Data'!$B$6:$BE$43,'RevPAR Raw Data'!AK$1,FALSE)</f>
        <v>45.115313789546001</v>
      </c>
      <c r="AC107" s="77">
        <f>VLOOKUP($A107,'RevPAR Raw Data'!$B$6:$BE$43,'RevPAR Raw Data'!AL$1,FALSE)</f>
        <v>48.7906752063273</v>
      </c>
      <c r="AD107" s="76">
        <f>VLOOKUP($A107,'RevPAR Raw Data'!$B$6:$BE$43,'RevPAR Raw Data'!AN$1,FALSE)</f>
        <v>77.630763841127902</v>
      </c>
      <c r="AE107" s="76">
        <f>VLOOKUP($A107,'RevPAR Raw Data'!$B$6:$BE$43,'RevPAR Raw Data'!AO$1,FALSE)</f>
        <v>61.891232376203497</v>
      </c>
      <c r="AF107" s="77">
        <f>VLOOKUP($A107,'RevPAR Raw Data'!$B$6:$BE$43,'RevPAR Raw Data'!AP$1,FALSE)</f>
        <v>69.760998108665703</v>
      </c>
      <c r="AG107" s="78">
        <f>VLOOKUP($A107,'RevPAR Raw Data'!$B$6:$BE$43,'RevPAR Raw Data'!AR$1,FALSE)</f>
        <v>54.782196035566898</v>
      </c>
    </row>
    <row r="108" spans="1:33" x14ac:dyDescent="0.2">
      <c r="A108" s="55" t="s">
        <v>14</v>
      </c>
      <c r="B108" s="43">
        <f>(VLOOKUP($A107,'Occupancy Raw Data'!$B$8:$BE$51,'Occupancy Raw Data'!AT$3,FALSE))/100</f>
        <v>8.1964536681845709E-2</v>
      </c>
      <c r="C108" s="44">
        <f>(VLOOKUP($A107,'Occupancy Raw Data'!$B$8:$BE$51,'Occupancy Raw Data'!AU$3,FALSE))/100</f>
        <v>0.18201163251724201</v>
      </c>
      <c r="D108" s="44">
        <f>(VLOOKUP($A107,'Occupancy Raw Data'!$B$8:$BE$51,'Occupancy Raw Data'!AV$3,FALSE))/100</f>
        <v>0.20982948960939499</v>
      </c>
      <c r="E108" s="44">
        <f>(VLOOKUP($A107,'Occupancy Raw Data'!$B$8:$BE$51,'Occupancy Raw Data'!AW$3,FALSE))/100</f>
        <v>0.11373980367919501</v>
      </c>
      <c r="F108" s="44">
        <f>(VLOOKUP($A107,'Occupancy Raw Data'!$B$8:$BE$51,'Occupancy Raw Data'!AX$3,FALSE))/100</f>
        <v>-7.9782451038685004E-2</v>
      </c>
      <c r="G108" s="44">
        <f>(VLOOKUP($A107,'Occupancy Raw Data'!$B$8:$BE$51,'Occupancy Raw Data'!AY$3,FALSE))/100</f>
        <v>9.5006385792010803E-2</v>
      </c>
      <c r="H108" s="45">
        <f>(VLOOKUP($A107,'Occupancy Raw Data'!$B$8:$BE$51,'Occupancy Raw Data'!BA$3,FALSE))/100</f>
        <v>0.16732170651303399</v>
      </c>
      <c r="I108" s="45">
        <f>(VLOOKUP($A107,'Occupancy Raw Data'!$B$8:$BE$51,'Occupancy Raw Data'!BB$3,FALSE))/100</f>
        <v>9.8409821573143208E-2</v>
      </c>
      <c r="J108" s="44">
        <f>(VLOOKUP($A107,'Occupancy Raw Data'!$B$8:$BE$51,'Occupancy Raw Data'!BC$3,FALSE))/100</f>
        <v>0.13337637010612499</v>
      </c>
      <c r="K108" s="46">
        <f>(VLOOKUP($A107,'Occupancy Raw Data'!$B$8:$BE$51,'Occupancy Raw Data'!BE$3,FALSE))/100</f>
        <v>0.10755842197611701</v>
      </c>
      <c r="M108" s="43">
        <f>(VLOOKUP($A107,'ADR Raw Data'!$B$6:$BE$49,'ADR Raw Data'!AT$1,FALSE))/100</f>
        <v>0.144583576305224</v>
      </c>
      <c r="N108" s="44">
        <f>(VLOOKUP($A107,'ADR Raw Data'!$B$6:$BE$49,'ADR Raw Data'!AU$1,FALSE))/100</f>
        <v>0.12576871930226</v>
      </c>
      <c r="O108" s="44">
        <f>(VLOOKUP($A107,'ADR Raw Data'!$B$6:$BE$49,'ADR Raw Data'!AV$1,FALSE))/100</f>
        <v>0.185558820730438</v>
      </c>
      <c r="P108" s="44">
        <f>(VLOOKUP($A107,'ADR Raw Data'!$B$6:$BE$49,'ADR Raw Data'!AW$1,FALSE))/100</f>
        <v>0.22214499540339103</v>
      </c>
      <c r="Q108" s="44">
        <f>(VLOOKUP($A107,'ADR Raw Data'!$B$6:$BE$49,'ADR Raw Data'!AX$1,FALSE))/100</f>
        <v>0.10823653651278101</v>
      </c>
      <c r="R108" s="44">
        <f>(VLOOKUP($A107,'ADR Raw Data'!$B$6:$BE$49,'ADR Raw Data'!AY$1,FALSE))/100</f>
        <v>0.156873322240627</v>
      </c>
      <c r="S108" s="45">
        <f>(VLOOKUP($A107,'ADR Raw Data'!$B$6:$BE$49,'ADR Raw Data'!BA$1,FALSE))/100</f>
        <v>0.26567121031329299</v>
      </c>
      <c r="T108" s="45">
        <f>(VLOOKUP($A107,'ADR Raw Data'!$B$6:$BE$49,'ADR Raw Data'!BB$1,FALSE))/100</f>
        <v>0.100435713122507</v>
      </c>
      <c r="U108" s="44">
        <f>(VLOOKUP($A107,'ADR Raw Data'!$B$6:$BE$49,'ADR Raw Data'!BC$1,FALSE))/100</f>
        <v>0.18656371256014301</v>
      </c>
      <c r="V108" s="46">
        <f>(VLOOKUP($A107,'ADR Raw Data'!$B$6:$BE$49,'ADR Raw Data'!BE$1,FALSE))/100</f>
        <v>0.168431784765286</v>
      </c>
      <c r="X108" s="43">
        <f>(VLOOKUP($A107,'RevPAR Raw Data'!$B$6:$BE$49,'RevPAR Raw Data'!AT$1,FALSE))/100</f>
        <v>0.23839883883073199</v>
      </c>
      <c r="Y108" s="44">
        <f>(VLOOKUP($A107,'RevPAR Raw Data'!$B$6:$BE$49,'RevPAR Raw Data'!AU$1,FALSE))/100</f>
        <v>0.33067172173930898</v>
      </c>
      <c r="Z108" s="44">
        <f>(VLOOKUP($A107,'RevPAR Raw Data'!$B$6:$BE$49,'RevPAR Raw Data'!AV$1,FALSE))/100</f>
        <v>0.43432402298622202</v>
      </c>
      <c r="AA108" s="44">
        <f>(VLOOKUP($A107,'RevPAR Raw Data'!$B$6:$BE$49,'RevPAR Raw Data'!AW$1,FALSE))/100</f>
        <v>0.36115152724808397</v>
      </c>
      <c r="AB108" s="44">
        <f>(VLOOKUP($A107,'RevPAR Raw Data'!$B$6:$BE$49,'RevPAR Raw Data'!AX$1,FALSE))/100</f>
        <v>1.9818709299168201E-2</v>
      </c>
      <c r="AC108" s="44">
        <f>(VLOOKUP($A107,'RevPAR Raw Data'!$B$6:$BE$49,'RevPAR Raw Data'!AY$1,FALSE))/100</f>
        <v>0.26678367540590497</v>
      </c>
      <c r="AD108" s="45">
        <f>(VLOOKUP($A107,'RevPAR Raw Data'!$B$6:$BE$49,'RevPAR Raw Data'!BA$1,FALSE))/100</f>
        <v>0.47744547710733104</v>
      </c>
      <c r="AE108" s="45">
        <f>(VLOOKUP($A107,'RevPAR Raw Data'!$B$6:$BE$49,'RevPAR Raw Data'!BB$1,FALSE))/100</f>
        <v>0.20872939530360701</v>
      </c>
      <c r="AF108" s="44">
        <f>(VLOOKUP($A107,'RevPAR Raw Data'!$B$6:$BE$49,'RevPAR Raw Data'!BC$1,FALSE))/100</f>
        <v>0.34482327344106301</v>
      </c>
      <c r="AG108" s="46">
        <f>(VLOOKUP($A107,'RevPAR Raw Data'!$B$6:$BE$49,'RevPAR Raw Data'!BE$1,FALSE))/100</f>
        <v>0.294106463721379</v>
      </c>
    </row>
    <row r="109" spans="1:33" x14ac:dyDescent="0.2">
      <c r="A109" s="88"/>
      <c r="B109" s="71"/>
      <c r="C109" s="72"/>
      <c r="D109" s="72"/>
      <c r="E109" s="72"/>
      <c r="F109" s="72"/>
      <c r="G109" s="73"/>
      <c r="H109" s="53"/>
      <c r="I109" s="53"/>
      <c r="J109" s="73"/>
      <c r="K109" s="74"/>
      <c r="M109" s="75"/>
      <c r="N109" s="76"/>
      <c r="O109" s="76"/>
      <c r="P109" s="76"/>
      <c r="Q109" s="76"/>
      <c r="R109" s="77"/>
      <c r="S109" s="76"/>
      <c r="T109" s="76"/>
      <c r="U109" s="77"/>
      <c r="V109" s="78"/>
      <c r="X109" s="75"/>
      <c r="Y109" s="76"/>
      <c r="Z109" s="76"/>
      <c r="AA109" s="76"/>
      <c r="AB109" s="76"/>
      <c r="AC109" s="77"/>
      <c r="AD109" s="76"/>
      <c r="AE109" s="76"/>
      <c r="AF109" s="77"/>
      <c r="AG109" s="78"/>
    </row>
    <row r="110" spans="1:33" x14ac:dyDescent="0.2">
      <c r="A110" s="70" t="s">
        <v>55</v>
      </c>
      <c r="B110" s="71">
        <f>(VLOOKUP($A110,'Occupancy Raw Data'!$B$8:$BE$45,'Occupancy Raw Data'!AG$3,FALSE))/100</f>
        <v>0.34198480716790003</v>
      </c>
      <c r="C110" s="72">
        <f>(VLOOKUP($A110,'Occupancy Raw Data'!$B$8:$BE$45,'Occupancy Raw Data'!AH$3,FALSE))/100</f>
        <v>0.43917997662641201</v>
      </c>
      <c r="D110" s="72">
        <f>(VLOOKUP($A110,'Occupancy Raw Data'!$B$8:$BE$45,'Occupancy Raw Data'!AI$3,FALSE))/100</f>
        <v>0.43226529022204901</v>
      </c>
      <c r="E110" s="72">
        <f>(VLOOKUP($A110,'Occupancy Raw Data'!$B$8:$BE$45,'Occupancy Raw Data'!AJ$3,FALSE))/100</f>
        <v>0.434359174133229</v>
      </c>
      <c r="F110" s="72">
        <f>(VLOOKUP($A110,'Occupancy Raw Data'!$B$8:$BE$45,'Occupancy Raw Data'!AK$3,FALSE))/100</f>
        <v>0.38410596026489996</v>
      </c>
      <c r="G110" s="73">
        <f>(VLOOKUP($A110,'Occupancy Raw Data'!$B$8:$BE$45,'Occupancy Raw Data'!AL$3,FALSE))/100</f>
        <v>0.40637904168289801</v>
      </c>
      <c r="H110" s="53">
        <f>(VLOOKUP($A110,'Occupancy Raw Data'!$B$8:$BE$45,'Occupancy Raw Data'!AN$3,FALSE))/100</f>
        <v>0.42569146864043605</v>
      </c>
      <c r="I110" s="53">
        <f>(VLOOKUP($A110,'Occupancy Raw Data'!$B$8:$BE$45,'Occupancy Raw Data'!AO$3,FALSE))/100</f>
        <v>0.43932606155044701</v>
      </c>
      <c r="J110" s="73">
        <f>(VLOOKUP($A110,'Occupancy Raw Data'!$B$8:$BE$45,'Occupancy Raw Data'!AP$3,FALSE))/100</f>
        <v>0.432508765095442</v>
      </c>
      <c r="K110" s="74">
        <f>(VLOOKUP($A110,'Occupancy Raw Data'!$B$8:$BE$45,'Occupancy Raw Data'!AR$3,FALSE))/100</f>
        <v>0.41384467694362498</v>
      </c>
      <c r="M110" s="75">
        <f>VLOOKUP($A110,'ADR Raw Data'!$B$6:$BE$43,'ADR Raw Data'!AG$1,FALSE)</f>
        <v>136.89659120034099</v>
      </c>
      <c r="N110" s="76">
        <f>VLOOKUP($A110,'ADR Raw Data'!$B$6:$BE$43,'ADR Raw Data'!AH$1,FALSE)</f>
        <v>130.130858188269</v>
      </c>
      <c r="O110" s="76">
        <f>VLOOKUP($A110,'ADR Raw Data'!$B$6:$BE$43,'ADR Raw Data'!AI$1,FALSE)</f>
        <v>133.95688070294</v>
      </c>
      <c r="P110" s="76">
        <f>VLOOKUP($A110,'ADR Raw Data'!$B$6:$BE$43,'ADR Raw Data'!AJ$1,FALSE)</f>
        <v>146.54181614349699</v>
      </c>
      <c r="Q110" s="76">
        <f>VLOOKUP($A110,'ADR Raw Data'!$B$6:$BE$43,'ADR Raw Data'!AK$1,FALSE)</f>
        <v>137.36104082150101</v>
      </c>
      <c r="R110" s="77">
        <f>VLOOKUP($A110,'ADR Raw Data'!$B$6:$BE$43,'ADR Raw Data'!AL$1,FALSE)</f>
        <v>136.958494260311</v>
      </c>
      <c r="S110" s="76">
        <f>VLOOKUP($A110,'ADR Raw Data'!$B$6:$BE$43,'ADR Raw Data'!AN$1,FALSE)</f>
        <v>150.879118050789</v>
      </c>
      <c r="T110" s="76">
        <f>VLOOKUP($A110,'ADR Raw Data'!$B$6:$BE$43,'ADR Raw Data'!AO$1,FALSE)</f>
        <v>156.37095433384999</v>
      </c>
      <c r="U110" s="77">
        <f>VLOOKUP($A110,'ADR Raw Data'!$B$6:$BE$43,'ADR Raw Data'!AP$1,FALSE)</f>
        <v>153.668317946408</v>
      </c>
      <c r="V110" s="78">
        <f>VLOOKUP($A110,'ADR Raw Data'!$B$6:$BE$43,'ADR Raw Data'!AR$1,FALSE)</f>
        <v>141.94804407389299</v>
      </c>
      <c r="X110" s="75">
        <f>VLOOKUP($A110,'RevPAR Raw Data'!$B$6:$BE$43,'RevPAR Raw Data'!AG$1,FALSE)</f>
        <v>46.816554343591697</v>
      </c>
      <c r="Y110" s="76">
        <f>VLOOKUP($A110,'RevPAR Raw Data'!$B$6:$BE$43,'RevPAR Raw Data'!AH$1,FALSE)</f>
        <v>57.150867257499002</v>
      </c>
      <c r="Z110" s="76">
        <f>VLOOKUP($A110,'RevPAR Raw Data'!$B$6:$BE$43,'RevPAR Raw Data'!AI$1,FALSE)</f>
        <v>57.904909914296802</v>
      </c>
      <c r="AA110" s="76">
        <f>VLOOKUP($A110,'RevPAR Raw Data'!$B$6:$BE$43,'RevPAR Raw Data'!AJ$1,FALSE)</f>
        <v>63.651782236073203</v>
      </c>
      <c r="AB110" s="76">
        <f>VLOOKUP($A110,'RevPAR Raw Data'!$B$6:$BE$43,'RevPAR Raw Data'!AK$1,FALSE)</f>
        <v>52.761194487728801</v>
      </c>
      <c r="AC110" s="77">
        <f>VLOOKUP($A110,'RevPAR Raw Data'!$B$6:$BE$43,'RevPAR Raw Data'!AL$1,FALSE)</f>
        <v>55.657061647837899</v>
      </c>
      <c r="AD110" s="76">
        <f>VLOOKUP($A110,'RevPAR Raw Data'!$B$6:$BE$43,'RevPAR Raw Data'!AN$1,FALSE)</f>
        <v>64.227953350214193</v>
      </c>
      <c r="AE110" s="76">
        <f>VLOOKUP($A110,'RevPAR Raw Data'!$B$6:$BE$43,'RevPAR Raw Data'!AO$1,FALSE)</f>
        <v>68.697835508375505</v>
      </c>
      <c r="AF110" s="77">
        <f>VLOOKUP($A110,'RevPAR Raw Data'!$B$6:$BE$43,'RevPAR Raw Data'!AP$1,FALSE)</f>
        <v>66.462894429294806</v>
      </c>
      <c r="AG110" s="78">
        <f>VLOOKUP($A110,'RevPAR Raw Data'!$B$6:$BE$43,'RevPAR Raw Data'!AR$1,FALSE)</f>
        <v>58.744442442539899</v>
      </c>
    </row>
    <row r="111" spans="1:33" x14ac:dyDescent="0.2">
      <c r="A111" s="55" t="s">
        <v>14</v>
      </c>
      <c r="B111" s="43">
        <f>(VLOOKUP($A110,'Occupancy Raw Data'!$B$8:$BE$51,'Occupancy Raw Data'!AT$3,FALSE))/100</f>
        <v>-0.128675796577398</v>
      </c>
      <c r="C111" s="44">
        <f>(VLOOKUP($A110,'Occupancy Raw Data'!$B$8:$BE$51,'Occupancy Raw Data'!AU$3,FALSE))/100</f>
        <v>3.4246011085636498E-2</v>
      </c>
      <c r="D111" s="44">
        <f>(VLOOKUP($A110,'Occupancy Raw Data'!$B$8:$BE$51,'Occupancy Raw Data'!AV$3,FALSE))/100</f>
        <v>3.3662260020835298E-2</v>
      </c>
      <c r="E111" s="44">
        <f>(VLOOKUP($A110,'Occupancy Raw Data'!$B$8:$BE$51,'Occupancy Raw Data'!AW$3,FALSE))/100</f>
        <v>0.140263546995229</v>
      </c>
      <c r="F111" s="44">
        <f>(VLOOKUP($A110,'Occupancy Raw Data'!$B$8:$BE$51,'Occupancy Raw Data'!AX$3,FALSE))/100</f>
        <v>-0.102164010773589</v>
      </c>
      <c r="G111" s="44">
        <f>(VLOOKUP($A110,'Occupancy Raw Data'!$B$8:$BE$51,'Occupancy Raw Data'!AY$3,FALSE))/100</f>
        <v>-5.9495189125608403E-3</v>
      </c>
      <c r="H111" s="45">
        <f>(VLOOKUP($A110,'Occupancy Raw Data'!$B$8:$BE$51,'Occupancy Raw Data'!BA$3,FALSE))/100</f>
        <v>-5.6494695192804603E-2</v>
      </c>
      <c r="I111" s="45">
        <f>(VLOOKUP($A110,'Occupancy Raw Data'!$B$8:$BE$51,'Occupancy Raw Data'!BB$3,FALSE))/100</f>
        <v>1.6770708073352802E-2</v>
      </c>
      <c r="J111" s="44">
        <f>(VLOOKUP($A110,'Occupancy Raw Data'!$B$8:$BE$51,'Occupancy Raw Data'!BC$3,FALSE))/100</f>
        <v>-2.0654196566451399E-2</v>
      </c>
      <c r="K111" s="46">
        <f>(VLOOKUP($A110,'Occupancy Raw Data'!$B$8:$BE$51,'Occupancy Raw Data'!BE$3,FALSE))/100</f>
        <v>-1.0386367484196399E-2</v>
      </c>
      <c r="M111" s="43">
        <f>(VLOOKUP($A110,'ADR Raw Data'!$B$6:$BE$49,'ADR Raw Data'!AT$1,FALSE))/100</f>
        <v>-9.5261664817472506E-3</v>
      </c>
      <c r="N111" s="44">
        <f>(VLOOKUP($A110,'ADR Raw Data'!$B$6:$BE$49,'ADR Raw Data'!AU$1,FALSE))/100</f>
        <v>-5.0229920749856598E-2</v>
      </c>
      <c r="O111" s="44">
        <f>(VLOOKUP($A110,'ADR Raw Data'!$B$6:$BE$49,'ADR Raw Data'!AV$1,FALSE))/100</f>
        <v>-0.103087797542987</v>
      </c>
      <c r="P111" s="44">
        <f>(VLOOKUP($A110,'ADR Raw Data'!$B$6:$BE$49,'ADR Raw Data'!AW$1,FALSE))/100</f>
        <v>8.4710919872764204E-2</v>
      </c>
      <c r="Q111" s="44">
        <f>(VLOOKUP($A110,'ADR Raw Data'!$B$6:$BE$49,'ADR Raw Data'!AX$1,FALSE))/100</f>
        <v>1.7236552038084499E-3</v>
      </c>
      <c r="R111" s="44">
        <f>(VLOOKUP($A110,'ADR Raw Data'!$B$6:$BE$49,'ADR Raw Data'!AY$1,FALSE))/100</f>
        <v>-1.7757987227869001E-2</v>
      </c>
      <c r="S111" s="45">
        <f>(VLOOKUP($A110,'ADR Raw Data'!$B$6:$BE$49,'ADR Raw Data'!BA$1,FALSE))/100</f>
        <v>-2.82203399418374E-2</v>
      </c>
      <c r="T111" s="45">
        <f>(VLOOKUP($A110,'ADR Raw Data'!$B$6:$BE$49,'ADR Raw Data'!BB$1,FALSE))/100</f>
        <v>-1.53801749466114E-2</v>
      </c>
      <c r="U111" s="44">
        <f>(VLOOKUP($A110,'ADR Raw Data'!$B$6:$BE$49,'ADR Raw Data'!BC$1,FALSE))/100</f>
        <v>-2.12125704353365E-2</v>
      </c>
      <c r="V111" s="46">
        <f>(VLOOKUP($A110,'ADR Raw Data'!$B$6:$BE$49,'ADR Raw Data'!BE$1,FALSE))/100</f>
        <v>-1.9250104004262202E-2</v>
      </c>
      <c r="X111" s="43">
        <f>(VLOOKUP($A110,'RevPAR Raw Data'!$B$6:$BE$49,'RevPAR Raw Data'!AT$1,FALSE))/100</f>
        <v>-0.13697617599877801</v>
      </c>
      <c r="Y111" s="44">
        <f>(VLOOKUP($A110,'RevPAR Raw Data'!$B$6:$BE$49,'RevPAR Raw Data'!AU$1,FALSE))/100</f>
        <v>-1.7704084087050199E-2</v>
      </c>
      <c r="Z111" s="44">
        <f>(VLOOKUP($A110,'RevPAR Raw Data'!$B$6:$BE$49,'RevPAR Raw Data'!AV$1,FALSE))/100</f>
        <v>-7.2895705768019001E-2</v>
      </c>
      <c r="AA111" s="44">
        <f>(VLOOKUP($A110,'RevPAR Raw Data'!$B$6:$BE$49,'RevPAR Raw Data'!AW$1,FALSE))/100</f>
        <v>0.23685632095857601</v>
      </c>
      <c r="AB111" s="44">
        <f>(VLOOKUP($A110,'RevPAR Raw Data'!$B$6:$BE$49,'RevPAR Raw Data'!AX$1,FALSE))/100</f>
        <v>-0.10061645109859199</v>
      </c>
      <c r="AC111" s="44">
        <f>(VLOOKUP($A110,'RevPAR Raw Data'!$B$6:$BE$49,'RevPAR Raw Data'!AY$1,FALSE))/100</f>
        <v>-2.36018546595687E-2</v>
      </c>
      <c r="AD111" s="45">
        <f>(VLOOKUP($A110,'RevPAR Raw Data'!$B$6:$BE$49,'RevPAR Raw Data'!BA$1,FALSE))/100</f>
        <v>-8.3120735631390691E-2</v>
      </c>
      <c r="AE111" s="45">
        <f>(VLOOKUP($A110,'RevPAR Raw Data'!$B$6:$BE$49,'RevPAR Raw Data'!BB$1,FALSE))/100</f>
        <v>1.1325967025946099E-3</v>
      </c>
      <c r="AF111" s="44">
        <f>(VLOOKUP($A110,'RevPAR Raw Data'!$B$6:$BE$49,'RevPAR Raw Data'!BC$1,FALSE))/100</f>
        <v>-4.14286384023368E-2</v>
      </c>
      <c r="AG111" s="46">
        <f>(VLOOKUP($A110,'RevPAR Raw Data'!$B$6:$BE$49,'RevPAR Raw Data'!BE$1,FALSE))/100</f>
        <v>-2.9436532834161401E-2</v>
      </c>
    </row>
    <row r="112" spans="1:33" x14ac:dyDescent="0.2">
      <c r="A112" s="93"/>
      <c r="B112" s="71"/>
      <c r="C112" s="72"/>
      <c r="D112" s="72"/>
      <c r="E112" s="72"/>
      <c r="F112" s="72"/>
      <c r="G112" s="73"/>
      <c r="H112" s="53"/>
      <c r="I112" s="53"/>
      <c r="J112" s="73"/>
      <c r="K112" s="74"/>
      <c r="M112" s="75"/>
      <c r="N112" s="76"/>
      <c r="O112" s="76"/>
      <c r="P112" s="76"/>
      <c r="Q112" s="76"/>
      <c r="R112" s="77"/>
      <c r="S112" s="76"/>
      <c r="T112" s="76"/>
      <c r="U112" s="77"/>
      <c r="V112" s="78"/>
      <c r="X112" s="75"/>
      <c r="Y112" s="76"/>
      <c r="Z112" s="76"/>
      <c r="AA112" s="76"/>
      <c r="AB112" s="76"/>
      <c r="AC112" s="77"/>
      <c r="AD112" s="76"/>
      <c r="AE112" s="76"/>
      <c r="AF112" s="77"/>
      <c r="AG112" s="78"/>
    </row>
    <row r="113" spans="1:33" x14ac:dyDescent="0.2">
      <c r="A113" s="70" t="s">
        <v>54</v>
      </c>
      <c r="B113" s="71">
        <f>(VLOOKUP($A113,'Occupancy Raw Data'!$B$8:$BE$45,'Occupancy Raw Data'!AG$3,FALSE))/100</f>
        <v>0.41346980904868302</v>
      </c>
      <c r="C113" s="72">
        <f>(VLOOKUP($A113,'Occupancy Raw Data'!$B$8:$BE$45,'Occupancy Raw Data'!AH$3,FALSE))/100</f>
        <v>0.478410459315327</v>
      </c>
      <c r="D113" s="72">
        <f>(VLOOKUP($A113,'Occupancy Raw Data'!$B$8:$BE$45,'Occupancy Raw Data'!AI$3,FALSE))/100</f>
        <v>0.45694993979012499</v>
      </c>
      <c r="E113" s="72">
        <f>(VLOOKUP($A113,'Occupancy Raw Data'!$B$8:$BE$45,'Occupancy Raw Data'!AJ$3,FALSE))/100</f>
        <v>0.44477894374677396</v>
      </c>
      <c r="F113" s="72">
        <f>(VLOOKUP($A113,'Occupancy Raw Data'!$B$8:$BE$45,'Occupancy Raw Data'!AK$3,FALSE))/100</f>
        <v>0.43217787717185602</v>
      </c>
      <c r="G113" s="73">
        <f>(VLOOKUP($A113,'Occupancy Raw Data'!$B$8:$BE$45,'Occupancy Raw Data'!AL$3,FALSE))/100</f>
        <v>0.44515740581455299</v>
      </c>
      <c r="H113" s="53">
        <f>(VLOOKUP($A113,'Occupancy Raw Data'!$B$8:$BE$45,'Occupancy Raw Data'!AN$3,FALSE))/100</f>
        <v>0.50847238947187301</v>
      </c>
      <c r="I113" s="53">
        <f>(VLOOKUP($A113,'Occupancy Raw Data'!$B$8:$BE$45,'Occupancy Raw Data'!AO$3,FALSE))/100</f>
        <v>0.51483743333906706</v>
      </c>
      <c r="J113" s="73">
        <f>(VLOOKUP($A113,'Occupancy Raw Data'!$B$8:$BE$45,'Occupancy Raw Data'!AP$3,FALSE))/100</f>
        <v>0.51165491140546993</v>
      </c>
      <c r="K113" s="74">
        <f>(VLOOKUP($A113,'Occupancy Raw Data'!$B$8:$BE$45,'Occupancy Raw Data'!AR$3,FALSE))/100</f>
        <v>0.46415669312624402</v>
      </c>
      <c r="M113" s="75">
        <f>VLOOKUP($A113,'ADR Raw Data'!$B$6:$BE$43,'ADR Raw Data'!AG$1,FALSE)</f>
        <v>91.697940503432406</v>
      </c>
      <c r="N113" s="76">
        <f>VLOOKUP($A113,'ADR Raw Data'!$B$6:$BE$43,'ADR Raw Data'!AH$1,FALSE)</f>
        <v>95.931848256023002</v>
      </c>
      <c r="O113" s="76">
        <f>VLOOKUP($A113,'ADR Raw Data'!$B$6:$BE$43,'ADR Raw Data'!AI$1,FALSE)</f>
        <v>97.365467294117593</v>
      </c>
      <c r="P113" s="76">
        <f>VLOOKUP($A113,'ADR Raw Data'!$B$6:$BE$43,'ADR Raw Data'!AJ$1,FALSE)</f>
        <v>102.575740669116</v>
      </c>
      <c r="Q113" s="76">
        <f>VLOOKUP($A113,'ADR Raw Data'!$B$6:$BE$43,'ADR Raw Data'!AK$1,FALSE)</f>
        <v>95.522683849139199</v>
      </c>
      <c r="R113" s="77">
        <f>VLOOKUP($A113,'ADR Raw Data'!$B$6:$BE$43,'ADR Raw Data'!AL$1,FALSE)</f>
        <v>96.687864319666105</v>
      </c>
      <c r="S113" s="76">
        <f>VLOOKUP($A113,'ADR Raw Data'!$B$6:$BE$43,'ADR Raw Data'!AN$1,FALSE)</f>
        <v>99.007579294595203</v>
      </c>
      <c r="T113" s="76">
        <f>VLOOKUP($A113,'ADR Raw Data'!$B$6:$BE$43,'ADR Raw Data'!AO$1,FALSE)</f>
        <v>99.117669367638399</v>
      </c>
      <c r="U113" s="77">
        <f>VLOOKUP($A113,'ADR Raw Data'!$B$6:$BE$43,'ADR Raw Data'!AP$1,FALSE)</f>
        <v>99.062966714297701</v>
      </c>
      <c r="V113" s="78">
        <f>VLOOKUP($A113,'ADR Raw Data'!$B$6:$BE$43,'ADR Raw Data'!AR$1,FALSE)</f>
        <v>97.435907767247301</v>
      </c>
      <c r="X113" s="75">
        <f>VLOOKUP($A113,'RevPAR Raw Data'!$B$6:$BE$43,'RevPAR Raw Data'!AG$1,FALSE)</f>
        <v>37.914329950111799</v>
      </c>
      <c r="Y113" s="76">
        <f>VLOOKUP($A113,'RevPAR Raw Data'!$B$6:$BE$43,'RevPAR Raw Data'!AH$1,FALSE)</f>
        <v>45.894799587132198</v>
      </c>
      <c r="Z113" s="76">
        <f>VLOOKUP($A113,'RevPAR Raw Data'!$B$6:$BE$43,'RevPAR Raw Data'!AI$1,FALSE)</f>
        <v>44.491144417684502</v>
      </c>
      <c r="AA113" s="76">
        <f>VLOOKUP($A113,'RevPAR Raw Data'!$B$6:$BE$43,'RevPAR Raw Data'!AJ$1,FALSE)</f>
        <v>45.623529588852499</v>
      </c>
      <c r="AB113" s="76">
        <f>VLOOKUP($A113,'RevPAR Raw Data'!$B$6:$BE$43,'RevPAR Raw Data'!AK$1,FALSE)</f>
        <v>41.282790727679298</v>
      </c>
      <c r="AC113" s="77">
        <f>VLOOKUP($A113,'RevPAR Raw Data'!$B$6:$BE$43,'RevPAR Raw Data'!AL$1,FALSE)</f>
        <v>43.041318854292101</v>
      </c>
      <c r="AD113" s="76">
        <f>VLOOKUP($A113,'RevPAR Raw Data'!$B$6:$BE$43,'RevPAR Raw Data'!AN$1,FALSE)</f>
        <v>50.342620419748798</v>
      </c>
      <c r="AE113" s="76">
        <f>VLOOKUP($A113,'RevPAR Raw Data'!$B$6:$BE$43,'RevPAR Raw Data'!AO$1,FALSE)</f>
        <v>51.029486495785299</v>
      </c>
      <c r="AF113" s="77">
        <f>VLOOKUP($A113,'RevPAR Raw Data'!$B$6:$BE$43,'RevPAR Raw Data'!AP$1,FALSE)</f>
        <v>50.686053457767002</v>
      </c>
      <c r="AG113" s="78">
        <f>VLOOKUP($A113,'RevPAR Raw Data'!$B$6:$BE$43,'RevPAR Raw Data'!AR$1,FALSE)</f>
        <v>45.225528740999202</v>
      </c>
    </row>
    <row r="114" spans="1:33" x14ac:dyDescent="0.2">
      <c r="A114" s="55" t="s">
        <v>14</v>
      </c>
      <c r="B114" s="43">
        <f>(VLOOKUP($A113,'Occupancy Raw Data'!$B$8:$BE$51,'Occupancy Raw Data'!AT$3,FALSE))/100</f>
        <v>-6.30754545928179E-3</v>
      </c>
      <c r="C114" s="44">
        <f>(VLOOKUP($A113,'Occupancy Raw Data'!$B$8:$BE$51,'Occupancy Raw Data'!AU$3,FALSE))/100</f>
        <v>8.0095918144122494E-2</v>
      </c>
      <c r="D114" s="44">
        <f>(VLOOKUP($A113,'Occupancy Raw Data'!$B$8:$BE$51,'Occupancy Raw Data'!AV$3,FALSE))/100</f>
        <v>4.3913067270890203E-3</v>
      </c>
      <c r="E114" s="44">
        <f>(VLOOKUP($A113,'Occupancy Raw Data'!$B$8:$BE$51,'Occupancy Raw Data'!AW$3,FALSE))/100</f>
        <v>1.87724345012456E-4</v>
      </c>
      <c r="F114" s="44">
        <f>(VLOOKUP($A113,'Occupancy Raw Data'!$B$8:$BE$51,'Occupancy Raw Data'!AX$3,FALSE))/100</f>
        <v>-0.110401713395877</v>
      </c>
      <c r="G114" s="44">
        <f>(VLOOKUP($A113,'Occupancy Raw Data'!$B$8:$BE$51,'Occupancy Raw Data'!AY$3,FALSE))/100</f>
        <v>-8.3317860606240499E-3</v>
      </c>
      <c r="H114" s="45">
        <f>(VLOOKUP($A113,'Occupancy Raw Data'!$B$8:$BE$51,'Occupancy Raw Data'!BA$3,FALSE))/100</f>
        <v>-3.9556975011393498E-2</v>
      </c>
      <c r="I114" s="45">
        <f>(VLOOKUP($A113,'Occupancy Raw Data'!$B$8:$BE$51,'Occupancy Raw Data'!BB$3,FALSE))/100</f>
        <v>-3.11617894486051E-3</v>
      </c>
      <c r="J114" s="44">
        <f>(VLOOKUP($A113,'Occupancy Raw Data'!$B$8:$BE$51,'Occupancy Raw Data'!BC$3,FALSE))/100</f>
        <v>-2.1562491966486103E-2</v>
      </c>
      <c r="K114" s="46">
        <f>(VLOOKUP($A113,'Occupancy Raw Data'!$B$8:$BE$51,'Occupancy Raw Data'!BE$3,FALSE))/100</f>
        <v>-1.25372617355985E-2</v>
      </c>
      <c r="M114" s="43">
        <f>(VLOOKUP($A113,'ADR Raw Data'!$B$6:$BE$49,'ADR Raw Data'!AT$1,FALSE))/100</f>
        <v>8.4126834733428309E-3</v>
      </c>
      <c r="N114" s="44">
        <f>(VLOOKUP($A113,'ADR Raw Data'!$B$6:$BE$49,'ADR Raw Data'!AU$1,FALSE))/100</f>
        <v>1.6114131678508701E-2</v>
      </c>
      <c r="O114" s="44">
        <f>(VLOOKUP($A113,'ADR Raw Data'!$B$6:$BE$49,'ADR Raw Data'!AV$1,FALSE))/100</f>
        <v>-3.7184805511039198E-2</v>
      </c>
      <c r="P114" s="44">
        <f>(VLOOKUP($A113,'ADR Raw Data'!$B$6:$BE$49,'ADR Raw Data'!AW$1,FALSE))/100</f>
        <v>8.2914647457605795E-2</v>
      </c>
      <c r="Q114" s="44">
        <f>(VLOOKUP($A113,'ADR Raw Data'!$B$6:$BE$49,'ADR Raw Data'!AX$1,FALSE))/100</f>
        <v>3.7438326015571996E-2</v>
      </c>
      <c r="R114" s="44">
        <f>(VLOOKUP($A113,'ADR Raw Data'!$B$6:$BE$49,'ADR Raw Data'!AY$1,FALSE))/100</f>
        <v>2.1171322091204398E-2</v>
      </c>
      <c r="S114" s="45">
        <f>(VLOOKUP($A113,'ADR Raw Data'!$B$6:$BE$49,'ADR Raw Data'!BA$1,FALSE))/100</f>
        <v>1.5316863049561201E-2</v>
      </c>
      <c r="T114" s="45">
        <f>(VLOOKUP($A113,'ADR Raw Data'!$B$6:$BE$49,'ADR Raw Data'!BB$1,FALSE))/100</f>
        <v>1.4368012951745598E-2</v>
      </c>
      <c r="U114" s="44">
        <f>(VLOOKUP($A113,'ADR Raw Data'!$B$6:$BE$49,'ADR Raw Data'!BC$1,FALSE))/100</f>
        <v>1.4858334606259601E-2</v>
      </c>
      <c r="V114" s="46">
        <f>(VLOOKUP($A113,'ADR Raw Data'!$B$6:$BE$49,'ADR Raw Data'!BE$1,FALSE))/100</f>
        <v>1.9050592180913498E-2</v>
      </c>
      <c r="X114" s="43">
        <f>(VLOOKUP($A113,'RevPAR Raw Data'!$B$6:$BE$49,'RevPAR Raw Data'!AT$1,FALSE))/100</f>
        <v>2.0520746306183801E-3</v>
      </c>
      <c r="Y114" s="44">
        <f>(VLOOKUP($A113,'RevPAR Raw Data'!$B$6:$BE$49,'RevPAR Raw Data'!AU$1,FALSE))/100</f>
        <v>9.7500725994516591E-2</v>
      </c>
      <c r="Z114" s="44">
        <f>(VLOOKUP($A113,'RevPAR Raw Data'!$B$6:$BE$49,'RevPAR Raw Data'!AV$1,FALSE))/100</f>
        <v>-3.2956788670536301E-2</v>
      </c>
      <c r="AA114" s="44">
        <f>(VLOOKUP($A113,'RevPAR Raw Data'!$B$6:$BE$49,'RevPAR Raw Data'!AW$1,FALSE))/100</f>
        <v>8.3117936900504202E-2</v>
      </c>
      <c r="AB114" s="44">
        <f>(VLOOKUP($A113,'RevPAR Raw Data'!$B$6:$BE$49,'RevPAR Raw Data'!AX$1,FALSE))/100</f>
        <v>-7.7096642719098399E-2</v>
      </c>
      <c r="AC114" s="44">
        <f>(VLOOKUP($A113,'RevPAR Raw Data'!$B$6:$BE$49,'RevPAR Raw Data'!AY$1,FALSE))/100</f>
        <v>1.2663141104295901E-2</v>
      </c>
      <c r="AD114" s="45">
        <f>(VLOOKUP($A113,'RevPAR Raw Data'!$B$6:$BE$49,'RevPAR Raw Data'!BA$1,FALSE))/100</f>
        <v>-2.48460007307366E-2</v>
      </c>
      <c r="AE114" s="45">
        <f>(VLOOKUP($A113,'RevPAR Raw Data'!$B$6:$BE$49,'RevPAR Raw Data'!BB$1,FALSE))/100</f>
        <v>1.12070607074454E-2</v>
      </c>
      <c r="AF114" s="44">
        <f>(VLOOKUP($A113,'RevPAR Raw Data'!$B$6:$BE$49,'RevPAR Raw Data'!BC$1,FALSE))/100</f>
        <v>-7.0245400808092795E-3</v>
      </c>
      <c r="AG114" s="46">
        <f>(VLOOKUP($A113,'RevPAR Raw Data'!$B$6:$BE$49,'RevPAR Raw Data'!BE$1,FALSE))/100</f>
        <v>6.2744881849248002E-3</v>
      </c>
    </row>
    <row r="115" spans="1:33" x14ac:dyDescent="0.2">
      <c r="A115" s="93"/>
      <c r="B115" s="71"/>
      <c r="C115" s="72"/>
      <c r="D115" s="72"/>
      <c r="E115" s="72"/>
      <c r="F115" s="72"/>
      <c r="G115" s="73"/>
      <c r="H115" s="53"/>
      <c r="I115" s="53"/>
      <c r="J115" s="73"/>
      <c r="K115" s="74"/>
      <c r="M115" s="75"/>
      <c r="N115" s="76"/>
      <c r="O115" s="76"/>
      <c r="P115" s="76"/>
      <c r="Q115" s="76"/>
      <c r="R115" s="77"/>
      <c r="S115" s="76"/>
      <c r="T115" s="76"/>
      <c r="U115" s="77"/>
      <c r="V115" s="78"/>
      <c r="X115" s="75"/>
      <c r="Y115" s="76"/>
      <c r="Z115" s="76"/>
      <c r="AA115" s="76"/>
      <c r="AB115" s="76"/>
      <c r="AC115" s="77"/>
      <c r="AD115" s="76"/>
      <c r="AE115" s="76"/>
      <c r="AF115" s="77"/>
      <c r="AG115" s="78"/>
    </row>
    <row r="116" spans="1:33" x14ac:dyDescent="0.2">
      <c r="A116" s="70" t="s">
        <v>50</v>
      </c>
      <c r="B116" s="71">
        <f>(VLOOKUP($A116,'Occupancy Raw Data'!$B$8:$BE$45,'Occupancy Raw Data'!AG$3,FALSE))/100</f>
        <v>0.29079939668174903</v>
      </c>
      <c r="C116" s="72">
        <f>(VLOOKUP($A116,'Occupancy Raw Data'!$B$8:$BE$45,'Occupancy Raw Data'!AH$3,FALSE))/100</f>
        <v>0.39909502262443397</v>
      </c>
      <c r="D116" s="72">
        <f>(VLOOKUP($A116,'Occupancy Raw Data'!$B$8:$BE$45,'Occupancy Raw Data'!AI$3,FALSE))/100</f>
        <v>0.40731523378582202</v>
      </c>
      <c r="E116" s="72">
        <f>(VLOOKUP($A116,'Occupancy Raw Data'!$B$8:$BE$45,'Occupancy Raw Data'!AJ$3,FALSE))/100</f>
        <v>0.42036199095022603</v>
      </c>
      <c r="F116" s="72">
        <f>(VLOOKUP($A116,'Occupancy Raw Data'!$B$8:$BE$45,'Occupancy Raw Data'!AK$3,FALSE))/100</f>
        <v>0.366214177978883</v>
      </c>
      <c r="G116" s="73">
        <f>(VLOOKUP($A116,'Occupancy Raw Data'!$B$8:$BE$45,'Occupancy Raw Data'!AL$3,FALSE))/100</f>
        <v>0.37675716440422297</v>
      </c>
      <c r="H116" s="53">
        <f>(VLOOKUP($A116,'Occupancy Raw Data'!$B$8:$BE$45,'Occupancy Raw Data'!AN$3,FALSE))/100</f>
        <v>0.45158371040723899</v>
      </c>
      <c r="I116" s="53">
        <f>(VLOOKUP($A116,'Occupancy Raw Data'!$B$8:$BE$45,'Occupancy Raw Data'!AO$3,FALSE))/100</f>
        <v>0.43220211161387601</v>
      </c>
      <c r="J116" s="73">
        <f>(VLOOKUP($A116,'Occupancy Raw Data'!$B$8:$BE$45,'Occupancy Raw Data'!AP$3,FALSE))/100</f>
        <v>0.441892911010558</v>
      </c>
      <c r="K116" s="74">
        <f>(VLOOKUP($A116,'Occupancy Raw Data'!$B$8:$BE$45,'Occupancy Raw Data'!AR$3,FALSE))/100</f>
        <v>0.39536737772031799</v>
      </c>
      <c r="M116" s="75">
        <f>VLOOKUP($A116,'ADR Raw Data'!$B$6:$BE$43,'ADR Raw Data'!AG$1,FALSE)</f>
        <v>93.4451167012448</v>
      </c>
      <c r="N116" s="76">
        <f>VLOOKUP($A116,'ADR Raw Data'!$B$6:$BE$43,'ADR Raw Data'!AH$1,FALSE)</f>
        <v>97.888102796674204</v>
      </c>
      <c r="O116" s="76">
        <f>VLOOKUP($A116,'ADR Raw Data'!$B$6:$BE$43,'ADR Raw Data'!AI$1,FALSE)</f>
        <v>100.81592482873501</v>
      </c>
      <c r="P116" s="76">
        <f>VLOOKUP($A116,'ADR Raw Data'!$B$6:$BE$43,'ADR Raw Data'!AJ$1,FALSE)</f>
        <v>104.92632221026101</v>
      </c>
      <c r="Q116" s="76">
        <f>VLOOKUP($A116,'ADR Raw Data'!$B$6:$BE$43,'ADR Raw Data'!AK$1,FALSE)</f>
        <v>98.602520593080698</v>
      </c>
      <c r="R116" s="77">
        <f>VLOOKUP($A116,'ADR Raw Data'!$B$6:$BE$43,'ADR Raw Data'!AL$1,FALSE)</f>
        <v>99.544744785619898</v>
      </c>
      <c r="S116" s="76">
        <f>VLOOKUP($A116,'ADR Raw Data'!$B$6:$BE$43,'ADR Raw Data'!AN$1,FALSE)</f>
        <v>106.037144288577</v>
      </c>
      <c r="T116" s="76">
        <f>VLOOKUP($A116,'ADR Raw Data'!$B$6:$BE$43,'ADR Raw Data'!AO$1,FALSE)</f>
        <v>108.330663060547</v>
      </c>
      <c r="U116" s="77">
        <f>VLOOKUP($A116,'ADR Raw Data'!$B$6:$BE$43,'ADR Raw Data'!AP$1,FALSE)</f>
        <v>107.158755013226</v>
      </c>
      <c r="V116" s="78">
        <f>VLOOKUP($A116,'ADR Raw Data'!$B$6:$BE$43,'ADR Raw Data'!AR$1,FALSE)</f>
        <v>101.976173905934</v>
      </c>
      <c r="X116" s="75">
        <f>VLOOKUP($A116,'RevPAR Raw Data'!$B$6:$BE$43,'RevPAR Raw Data'!AG$1,FALSE)</f>
        <v>27.1737835595776</v>
      </c>
      <c r="Y116" s="76">
        <f>VLOOKUP($A116,'RevPAR Raw Data'!$B$6:$BE$43,'RevPAR Raw Data'!AH$1,FALSE)</f>
        <v>39.066654600301597</v>
      </c>
      <c r="Z116" s="76">
        <f>VLOOKUP($A116,'RevPAR Raw Data'!$B$6:$BE$43,'RevPAR Raw Data'!AI$1,FALSE)</f>
        <v>41.063861990950201</v>
      </c>
      <c r="AA116" s="76">
        <f>VLOOKUP($A116,'RevPAR Raw Data'!$B$6:$BE$43,'RevPAR Raw Data'!AJ$1,FALSE)</f>
        <v>44.107037707390603</v>
      </c>
      <c r="AB116" s="76">
        <f>VLOOKUP($A116,'RevPAR Raw Data'!$B$6:$BE$43,'RevPAR Raw Data'!AK$1,FALSE)</f>
        <v>36.109641025640997</v>
      </c>
      <c r="AC116" s="77">
        <f>VLOOKUP($A116,'RevPAR Raw Data'!$B$6:$BE$43,'RevPAR Raw Data'!AL$1,FALSE)</f>
        <v>37.5041957767722</v>
      </c>
      <c r="AD116" s="76">
        <f>VLOOKUP($A116,'RevPAR Raw Data'!$B$6:$BE$43,'RevPAR Raw Data'!AN$1,FALSE)</f>
        <v>47.884647058823496</v>
      </c>
      <c r="AE116" s="76">
        <f>VLOOKUP($A116,'RevPAR Raw Data'!$B$6:$BE$43,'RevPAR Raw Data'!AO$1,FALSE)</f>
        <v>46.820741327300098</v>
      </c>
      <c r="AF116" s="77">
        <f>VLOOKUP($A116,'RevPAR Raw Data'!$B$6:$BE$43,'RevPAR Raw Data'!AP$1,FALSE)</f>
        <v>47.352694193061801</v>
      </c>
      <c r="AG116" s="78">
        <f>VLOOKUP($A116,'RevPAR Raw Data'!$B$6:$BE$43,'RevPAR Raw Data'!AR$1,FALSE)</f>
        <v>40.318052467140703</v>
      </c>
    </row>
    <row r="117" spans="1:33" x14ac:dyDescent="0.2">
      <c r="A117" s="55" t="s">
        <v>14</v>
      </c>
      <c r="B117" s="43">
        <f>(VLOOKUP($A116,'Occupancy Raw Data'!$B$8:$BE$51,'Occupancy Raw Data'!AT$3,FALSE))/100</f>
        <v>-6.1632130042136204E-2</v>
      </c>
      <c r="C117" s="44">
        <f>(VLOOKUP($A116,'Occupancy Raw Data'!$B$8:$BE$51,'Occupancy Raw Data'!AU$3,FALSE))/100</f>
        <v>-4.3015607698306202E-2</v>
      </c>
      <c r="D117" s="44">
        <f>(VLOOKUP($A116,'Occupancy Raw Data'!$B$8:$BE$51,'Occupancy Raw Data'!AV$3,FALSE))/100</f>
        <v>-7.9500441736883004E-2</v>
      </c>
      <c r="E117" s="44">
        <f>(VLOOKUP($A116,'Occupancy Raw Data'!$B$8:$BE$51,'Occupancy Raw Data'!AW$3,FALSE))/100</f>
        <v>2.6618074555403499E-2</v>
      </c>
      <c r="F117" s="44">
        <f>(VLOOKUP($A116,'Occupancy Raw Data'!$B$8:$BE$51,'Occupancy Raw Data'!AX$3,FALSE))/100</f>
        <v>-6.60878428396591E-2</v>
      </c>
      <c r="G117" s="44">
        <f>(VLOOKUP($A116,'Occupancy Raw Data'!$B$8:$BE$51,'Occupancy Raw Data'!AY$3,FALSE))/100</f>
        <v>-4.4384428878926296E-2</v>
      </c>
      <c r="H117" s="45">
        <f>(VLOOKUP($A116,'Occupancy Raw Data'!$B$8:$BE$51,'Occupancy Raw Data'!BA$3,FALSE))/100</f>
        <v>6.3825488134265196E-2</v>
      </c>
      <c r="I117" s="45">
        <f>(VLOOKUP($A116,'Occupancy Raw Data'!$B$8:$BE$51,'Occupancy Raw Data'!BB$3,FALSE))/100</f>
        <v>6.3845593172262405E-2</v>
      </c>
      <c r="J117" s="44">
        <f>(VLOOKUP($A116,'Occupancy Raw Data'!$B$8:$BE$51,'Occupancy Raw Data'!BC$3,FALSE))/100</f>
        <v>6.3835320104579804E-2</v>
      </c>
      <c r="K117" s="46">
        <f>(VLOOKUP($A116,'Occupancy Raw Data'!$B$8:$BE$51,'Occupancy Raw Data'!BE$3,FALSE))/100</f>
        <v>-1.23172206763538E-2</v>
      </c>
      <c r="M117" s="43">
        <f>(VLOOKUP($A116,'ADR Raw Data'!$B$6:$BE$49,'ADR Raw Data'!AT$1,FALSE))/100</f>
        <v>1.34174459831371E-2</v>
      </c>
      <c r="N117" s="44">
        <f>(VLOOKUP($A116,'ADR Raw Data'!$B$6:$BE$49,'ADR Raw Data'!AU$1,FALSE))/100</f>
        <v>-4.7480038390799104E-3</v>
      </c>
      <c r="O117" s="44">
        <f>(VLOOKUP($A116,'ADR Raw Data'!$B$6:$BE$49,'ADR Raw Data'!AV$1,FALSE))/100</f>
        <v>-1.5339424713729798E-2</v>
      </c>
      <c r="P117" s="44">
        <f>(VLOOKUP($A116,'ADR Raw Data'!$B$6:$BE$49,'ADR Raw Data'!AW$1,FALSE))/100</f>
        <v>8.1787930983400994E-2</v>
      </c>
      <c r="Q117" s="44">
        <f>(VLOOKUP($A116,'ADR Raw Data'!$B$6:$BE$49,'ADR Raw Data'!AX$1,FALSE))/100</f>
        <v>2.9876062578474798E-2</v>
      </c>
      <c r="R117" s="44">
        <f>(VLOOKUP($A116,'ADR Raw Data'!$B$6:$BE$49,'ADR Raw Data'!AY$1,FALSE))/100</f>
        <v>2.1038086741927701E-2</v>
      </c>
      <c r="S117" s="45">
        <f>(VLOOKUP($A116,'ADR Raw Data'!$B$6:$BE$49,'ADR Raw Data'!BA$1,FALSE))/100</f>
        <v>2.4463182450479199E-2</v>
      </c>
      <c r="T117" s="45">
        <f>(VLOOKUP($A116,'ADR Raw Data'!$B$6:$BE$49,'ADR Raw Data'!BB$1,FALSE))/100</f>
        <v>2.3572860287355103E-2</v>
      </c>
      <c r="U117" s="44">
        <f>(VLOOKUP($A116,'ADR Raw Data'!$B$6:$BE$49,'ADR Raw Data'!BC$1,FALSE))/100</f>
        <v>2.4022936450197801E-2</v>
      </c>
      <c r="V117" s="46">
        <f>(VLOOKUP($A116,'ADR Raw Data'!$B$6:$BE$49,'ADR Raw Data'!BE$1,FALSE))/100</f>
        <v>2.3688528798870498E-2</v>
      </c>
      <c r="X117" s="43">
        <f>(VLOOKUP($A116,'RevPAR Raw Data'!$B$6:$BE$49,'RevPAR Raw Data'!AT$1,FALSE))/100</f>
        <v>-4.9041629834665104E-2</v>
      </c>
      <c r="Y117" s="44">
        <f>(VLOOKUP($A116,'RevPAR Raw Data'!$B$6:$BE$49,'RevPAR Raw Data'!AU$1,FALSE))/100</f>
        <v>-4.7559373266894196E-2</v>
      </c>
      <c r="Z117" s="44">
        <f>(VLOOKUP($A116,'RevPAR Raw Data'!$B$6:$BE$49,'RevPAR Raw Data'!AV$1,FALSE))/100</f>
        <v>-9.3620375409881704E-2</v>
      </c>
      <c r="AA117" s="44">
        <f>(VLOOKUP($A116,'RevPAR Raw Data'!$B$6:$BE$49,'RevPAR Raw Data'!AW$1,FALSE))/100</f>
        <v>0.110583042783452</v>
      </c>
      <c r="AB117" s="44">
        <f>(VLOOKUP($A116,'RevPAR Raw Data'!$B$6:$BE$49,'RevPAR Raw Data'!AX$1,FALSE))/100</f>
        <v>-3.8186224789538203E-2</v>
      </c>
      <c r="AC117" s="44">
        <f>(VLOOKUP($A116,'RevPAR Raw Data'!$B$6:$BE$49,'RevPAR Raw Data'!AY$1,FALSE))/100</f>
        <v>-2.42801056017443E-2</v>
      </c>
      <c r="AD117" s="45">
        <f>(VLOOKUP($A116,'RevPAR Raw Data'!$B$6:$BE$49,'RevPAR Raw Data'!BA$1,FALSE))/100</f>
        <v>8.9850045145963897E-2</v>
      </c>
      <c r="AE117" s="45">
        <f>(VLOOKUP($A116,'RevPAR Raw Data'!$B$6:$BE$49,'RevPAR Raw Data'!BB$1,FALSE))/100</f>
        <v>8.8923476707430602E-2</v>
      </c>
      <c r="AF117" s="44">
        <f>(VLOOKUP($A116,'RevPAR Raw Data'!$B$6:$BE$49,'RevPAR Raw Data'!BC$1,FALSE))/100</f>
        <v>8.9391768392928006E-2</v>
      </c>
      <c r="AG117" s="46">
        <f>(VLOOKUP($A116,'RevPAR Raw Data'!$B$6:$BE$49,'RevPAR Raw Data'!BE$1,FALSE))/100</f>
        <v>1.10795312858028E-2</v>
      </c>
    </row>
    <row r="118" spans="1:33" x14ac:dyDescent="0.2">
      <c r="A118" s="93"/>
      <c r="B118" s="71"/>
      <c r="C118" s="72"/>
      <c r="D118" s="72"/>
      <c r="E118" s="72"/>
      <c r="F118" s="72"/>
      <c r="G118" s="73"/>
      <c r="H118" s="53"/>
      <c r="I118" s="53"/>
      <c r="J118" s="73"/>
      <c r="K118" s="74"/>
      <c r="M118" s="75"/>
      <c r="N118" s="76"/>
      <c r="O118" s="76"/>
      <c r="P118" s="76"/>
      <c r="Q118" s="76"/>
      <c r="R118" s="77"/>
      <c r="S118" s="76"/>
      <c r="T118" s="76"/>
      <c r="U118" s="77"/>
      <c r="V118" s="78"/>
      <c r="X118" s="75"/>
      <c r="Y118" s="76"/>
      <c r="Z118" s="76"/>
      <c r="AA118" s="76"/>
      <c r="AB118" s="76"/>
      <c r="AC118" s="77"/>
      <c r="AD118" s="76"/>
      <c r="AE118" s="76"/>
      <c r="AF118" s="77"/>
      <c r="AG118" s="78"/>
    </row>
    <row r="119" spans="1:33" x14ac:dyDescent="0.2">
      <c r="A119" s="70" t="s">
        <v>51</v>
      </c>
      <c r="B119" s="71">
        <f>(VLOOKUP($A119,'Occupancy Raw Data'!$B$8:$BE$45,'Occupancy Raw Data'!AG$3,FALSE))/100</f>
        <v>0.31815944881889702</v>
      </c>
      <c r="C119" s="72">
        <f>(VLOOKUP($A119,'Occupancy Raw Data'!$B$8:$BE$45,'Occupancy Raw Data'!AH$3,FALSE))/100</f>
        <v>0.38587598425196801</v>
      </c>
      <c r="D119" s="72">
        <f>(VLOOKUP($A119,'Occupancy Raw Data'!$B$8:$BE$45,'Occupancy Raw Data'!AI$3,FALSE))/100</f>
        <v>0.373326771653543</v>
      </c>
      <c r="E119" s="72">
        <f>(VLOOKUP($A119,'Occupancy Raw Data'!$B$8:$BE$45,'Occupancy Raw Data'!AJ$3,FALSE))/100</f>
        <v>0.33316929133858203</v>
      </c>
      <c r="F119" s="72">
        <f>(VLOOKUP($A119,'Occupancy Raw Data'!$B$8:$BE$45,'Occupancy Raw Data'!AK$3,FALSE))/100</f>
        <v>0.38326771653543296</v>
      </c>
      <c r="G119" s="73">
        <f>(VLOOKUP($A119,'Occupancy Raw Data'!$B$8:$BE$45,'Occupancy Raw Data'!AL$3,FALSE))/100</f>
        <v>0.35875984251968496</v>
      </c>
      <c r="H119" s="53">
        <f>(VLOOKUP($A119,'Occupancy Raw Data'!$B$8:$BE$45,'Occupancy Raw Data'!AN$3,FALSE))/100</f>
        <v>0.43016732283464498</v>
      </c>
      <c r="I119" s="53">
        <f>(VLOOKUP($A119,'Occupancy Raw Data'!$B$8:$BE$45,'Occupancy Raw Data'!AO$3,FALSE))/100</f>
        <v>0.41146653543307005</v>
      </c>
      <c r="J119" s="73">
        <f>(VLOOKUP($A119,'Occupancy Raw Data'!$B$8:$BE$45,'Occupancy Raw Data'!AP$3,FALSE))/100</f>
        <v>0.42081692913385799</v>
      </c>
      <c r="K119" s="74">
        <f>(VLOOKUP($A119,'Occupancy Raw Data'!$B$8:$BE$45,'Occupancy Raw Data'!AR$3,FALSE))/100</f>
        <v>0.37649043869516297</v>
      </c>
      <c r="M119" s="75">
        <f>VLOOKUP($A119,'ADR Raw Data'!$B$6:$BE$43,'ADR Raw Data'!AG$1,FALSE)</f>
        <v>83.902409899458604</v>
      </c>
      <c r="N119" s="76">
        <f>VLOOKUP($A119,'ADR Raw Data'!$B$6:$BE$43,'ADR Raw Data'!AH$1,FALSE)</f>
        <v>86.076791225608901</v>
      </c>
      <c r="O119" s="76">
        <f>VLOOKUP($A119,'ADR Raw Data'!$B$6:$BE$43,'ADR Raw Data'!AI$1,FALSE)</f>
        <v>87.323190087002303</v>
      </c>
      <c r="P119" s="76">
        <f>VLOOKUP($A119,'ADR Raw Data'!$B$6:$BE$43,'ADR Raw Data'!AJ$1,FALSE)</f>
        <v>88.982963072378098</v>
      </c>
      <c r="Q119" s="76">
        <f>VLOOKUP($A119,'ADR Raw Data'!$B$6:$BE$43,'ADR Raw Data'!AK$1,FALSE)</f>
        <v>106.064531330251</v>
      </c>
      <c r="R119" s="77">
        <f>VLOOKUP($A119,'ADR Raw Data'!$B$6:$BE$43,'ADR Raw Data'!AL$1,FALSE)</f>
        <v>90.760936899862799</v>
      </c>
      <c r="S119" s="76">
        <f>VLOOKUP($A119,'ADR Raw Data'!$B$6:$BE$43,'ADR Raw Data'!AN$1,FALSE)</f>
        <v>102.58509095069201</v>
      </c>
      <c r="T119" s="76">
        <f>VLOOKUP($A119,'ADR Raw Data'!$B$6:$BE$43,'ADR Raw Data'!AO$1,FALSE)</f>
        <v>92.419711756966805</v>
      </c>
      <c r="U119" s="77">
        <f>VLOOKUP($A119,'ADR Raw Data'!$B$6:$BE$43,'ADR Raw Data'!AP$1,FALSE)</f>
        <v>97.615336802713102</v>
      </c>
      <c r="V119" s="78">
        <f>VLOOKUP($A119,'ADR Raw Data'!$B$6:$BE$43,'ADR Raw Data'!AR$1,FALSE)</f>
        <v>92.949911114430805</v>
      </c>
      <c r="X119" s="75">
        <f>VLOOKUP($A119,'RevPAR Raw Data'!$B$6:$BE$43,'RevPAR Raw Data'!AG$1,FALSE)</f>
        <v>26.6943444881889</v>
      </c>
      <c r="Y119" s="76">
        <f>VLOOKUP($A119,'RevPAR Raw Data'!$B$6:$BE$43,'RevPAR Raw Data'!AH$1,FALSE)</f>
        <v>33.214966535433</v>
      </c>
      <c r="Z119" s="76">
        <f>VLOOKUP($A119,'RevPAR Raw Data'!$B$6:$BE$43,'RevPAR Raw Data'!AI$1,FALSE)</f>
        <v>32.600084645669199</v>
      </c>
      <c r="AA119" s="76">
        <f>VLOOKUP($A119,'RevPAR Raw Data'!$B$6:$BE$43,'RevPAR Raw Data'!AJ$1,FALSE)</f>
        <v>29.646390748031401</v>
      </c>
      <c r="AB119" s="76">
        <f>VLOOKUP($A119,'RevPAR Raw Data'!$B$6:$BE$43,'RevPAR Raw Data'!AK$1,FALSE)</f>
        <v>40.651110728346403</v>
      </c>
      <c r="AC119" s="77">
        <f>VLOOKUP($A119,'RevPAR Raw Data'!$B$6:$BE$43,'RevPAR Raw Data'!AL$1,FALSE)</f>
        <v>32.561379429133801</v>
      </c>
      <c r="AD119" s="76">
        <f>VLOOKUP($A119,'RevPAR Raw Data'!$B$6:$BE$43,'RevPAR Raw Data'!AN$1,FALSE)</f>
        <v>44.128753937007801</v>
      </c>
      <c r="AE119" s="76">
        <f>VLOOKUP($A119,'RevPAR Raw Data'!$B$6:$BE$43,'RevPAR Raw Data'!AO$1,FALSE)</f>
        <v>38.027618602362203</v>
      </c>
      <c r="AF119" s="77">
        <f>VLOOKUP($A119,'RevPAR Raw Data'!$B$6:$BE$43,'RevPAR Raw Data'!AP$1,FALSE)</f>
        <v>41.078186269684998</v>
      </c>
      <c r="AG119" s="78">
        <f>VLOOKUP($A119,'RevPAR Raw Data'!$B$6:$BE$43,'RevPAR Raw Data'!AR$1,FALSE)</f>
        <v>34.994752812148398</v>
      </c>
    </row>
    <row r="120" spans="1:33" x14ac:dyDescent="0.2">
      <c r="A120" s="55" t="s">
        <v>14</v>
      </c>
      <c r="B120" s="43">
        <f>(VLOOKUP($A119,'Occupancy Raw Data'!$B$8:$BE$51,'Occupancy Raw Data'!AT$3,FALSE))/100</f>
        <v>-0.125193276977525</v>
      </c>
      <c r="C120" s="44">
        <f>(VLOOKUP($A119,'Occupancy Raw Data'!$B$8:$BE$51,'Occupancy Raw Data'!AU$3,FALSE))/100</f>
        <v>7.9325636052620205E-2</v>
      </c>
      <c r="D120" s="44">
        <f>(VLOOKUP($A119,'Occupancy Raw Data'!$B$8:$BE$51,'Occupancy Raw Data'!AV$3,FALSE))/100</f>
        <v>8.9991591585352596E-2</v>
      </c>
      <c r="E120" s="44">
        <f>(VLOOKUP($A119,'Occupancy Raw Data'!$B$8:$BE$51,'Occupancy Raw Data'!AW$3,FALSE))/100</f>
        <v>-7.4251409363303197E-2</v>
      </c>
      <c r="F120" s="44">
        <f>(VLOOKUP($A119,'Occupancy Raw Data'!$B$8:$BE$51,'Occupancy Raw Data'!AX$3,FALSE))/100</f>
        <v>-0.16373381246653099</v>
      </c>
      <c r="G120" s="44">
        <f>(VLOOKUP($A119,'Occupancy Raw Data'!$B$8:$BE$51,'Occupancy Raw Data'!AY$3,FALSE))/100</f>
        <v>-4.6883687469893902E-2</v>
      </c>
      <c r="H120" s="45">
        <f>(VLOOKUP($A119,'Occupancy Raw Data'!$B$8:$BE$51,'Occupancy Raw Data'!BA$3,FALSE))/100</f>
        <v>-0.119546759539672</v>
      </c>
      <c r="I120" s="45">
        <f>(VLOOKUP($A119,'Occupancy Raw Data'!$B$8:$BE$51,'Occupancy Raw Data'!BB$3,FALSE))/100</f>
        <v>-5.2477938945030903E-2</v>
      </c>
      <c r="J120" s="44">
        <f>(VLOOKUP($A119,'Occupancy Raw Data'!$B$8:$BE$51,'Occupancy Raw Data'!BC$3,FALSE))/100</f>
        <v>-8.7986246981399188E-2</v>
      </c>
      <c r="K120" s="46">
        <f>(VLOOKUP($A119,'Occupancy Raw Data'!$B$8:$BE$51,'Occupancy Raw Data'!BE$3,FALSE))/100</f>
        <v>-6.0453371972725697E-2</v>
      </c>
      <c r="M120" s="43">
        <f>(VLOOKUP($A119,'ADR Raw Data'!$B$6:$BE$49,'ADR Raw Data'!AT$1,FALSE))/100</f>
        <v>-4.0035675507329199E-2</v>
      </c>
      <c r="N120" s="44">
        <f>(VLOOKUP($A119,'ADR Raw Data'!$B$6:$BE$49,'ADR Raw Data'!AU$1,FALSE))/100</f>
        <v>-3.75268725078894E-2</v>
      </c>
      <c r="O120" s="44">
        <f>(VLOOKUP($A119,'ADR Raw Data'!$B$6:$BE$49,'ADR Raw Data'!AV$1,FALSE))/100</f>
        <v>-4.4300077586956102E-2</v>
      </c>
      <c r="P120" s="44">
        <f>(VLOOKUP($A119,'ADR Raw Data'!$B$6:$BE$49,'ADR Raw Data'!AW$1,FALSE))/100</f>
        <v>-2.11437324775295E-2</v>
      </c>
      <c r="Q120" s="44">
        <f>(VLOOKUP($A119,'ADR Raw Data'!$B$6:$BE$49,'ADR Raw Data'!AX$1,FALSE))/100</f>
        <v>1.76293869909281E-2</v>
      </c>
      <c r="R120" s="44">
        <f>(VLOOKUP($A119,'ADR Raw Data'!$B$6:$BE$49,'ADR Raw Data'!AY$1,FALSE))/100</f>
        <v>-2.7022926717216799E-2</v>
      </c>
      <c r="S120" s="45">
        <f>(VLOOKUP($A119,'ADR Raw Data'!$B$6:$BE$49,'ADR Raw Data'!BA$1,FALSE))/100</f>
        <v>-2.4170511237164498E-3</v>
      </c>
      <c r="T120" s="45">
        <f>(VLOOKUP($A119,'ADR Raw Data'!$B$6:$BE$49,'ADR Raw Data'!BB$1,FALSE))/100</f>
        <v>-3.5737938422210298E-2</v>
      </c>
      <c r="U120" s="44">
        <f>(VLOOKUP($A119,'ADR Raw Data'!$B$6:$BE$49,'ADR Raw Data'!BC$1,FALSE))/100</f>
        <v>-1.93849506438841E-2</v>
      </c>
      <c r="V120" s="46">
        <f>(VLOOKUP($A119,'ADR Raw Data'!$B$6:$BE$49,'ADR Raw Data'!BE$1,FALSE))/100</f>
        <v>-2.5109633637859598E-2</v>
      </c>
      <c r="X120" s="43">
        <f>(VLOOKUP($A119,'RevPAR Raw Data'!$B$6:$BE$49,'RevPAR Raw Data'!AT$1,FALSE))/100</f>
        <v>-0.16021675507208299</v>
      </c>
      <c r="Y120" s="44">
        <f>(VLOOKUP($A119,'RevPAR Raw Data'!$B$6:$BE$49,'RevPAR Raw Data'!AU$1,FALSE))/100</f>
        <v>3.8821920513976801E-2</v>
      </c>
      <c r="Z120" s="44">
        <f>(VLOOKUP($A119,'RevPAR Raw Data'!$B$6:$BE$49,'RevPAR Raw Data'!AV$1,FALSE))/100</f>
        <v>4.1704879508991599E-2</v>
      </c>
      <c r="AA120" s="44">
        <f>(VLOOKUP($A119,'RevPAR Raw Data'!$B$6:$BE$49,'RevPAR Raw Data'!AW$1,FALSE))/100</f>
        <v>-9.3825189905175604E-2</v>
      </c>
      <c r="AB120" s="44">
        <f>(VLOOKUP($A119,'RevPAR Raw Data'!$B$6:$BE$49,'RevPAR Raw Data'!AX$1,FALSE))/100</f>
        <v>-0.14899095221907499</v>
      </c>
      <c r="AC120" s="44">
        <f>(VLOOKUP($A119,'RevPAR Raw Data'!$B$6:$BE$49,'RevPAR Raw Data'!AY$1,FALSE))/100</f>
        <v>-7.2639679736378901E-2</v>
      </c>
      <c r="AD120" s="45">
        <f>(VLOOKUP($A119,'RevPAR Raw Data'!$B$6:$BE$49,'RevPAR Raw Data'!BA$1,FALSE))/100</f>
        <v>-0.121674860033907</v>
      </c>
      <c r="AE120" s="45">
        <f>(VLOOKUP($A119,'RevPAR Raw Data'!$B$6:$BE$49,'RevPAR Raw Data'!BB$1,FALSE))/100</f>
        <v>-8.6340424016699197E-2</v>
      </c>
      <c r="AF120" s="44">
        <f>(VLOOKUP($A119,'RevPAR Raw Data'!$B$6:$BE$49,'RevPAR Raw Data'!BC$1,FALSE))/100</f>
        <v>-0.105665588570208</v>
      </c>
      <c r="AG120" s="46">
        <f>(VLOOKUP($A119,'RevPAR Raw Data'!$B$6:$BE$49,'RevPAR Raw Data'!BE$1,FALSE))/100</f>
        <v>-8.4045043588177007E-2</v>
      </c>
    </row>
    <row r="121" spans="1:33" x14ac:dyDescent="0.2">
      <c r="A121" s="93"/>
      <c r="B121" s="71"/>
      <c r="C121" s="72"/>
      <c r="D121" s="72"/>
      <c r="E121" s="72"/>
      <c r="F121" s="72"/>
      <c r="G121" s="73"/>
      <c r="H121" s="53"/>
      <c r="I121" s="53"/>
      <c r="J121" s="73"/>
      <c r="K121" s="74"/>
      <c r="M121" s="75"/>
      <c r="N121" s="76"/>
      <c r="O121" s="76"/>
      <c r="P121" s="76"/>
      <c r="Q121" s="76"/>
      <c r="R121" s="77"/>
      <c r="S121" s="76"/>
      <c r="T121" s="76"/>
      <c r="U121" s="77"/>
      <c r="V121" s="78"/>
      <c r="X121" s="75"/>
      <c r="Y121" s="76"/>
      <c r="Z121" s="76"/>
      <c r="AA121" s="76"/>
      <c r="AB121" s="76"/>
      <c r="AC121" s="77"/>
      <c r="AD121" s="76"/>
      <c r="AE121" s="76"/>
      <c r="AF121" s="77"/>
      <c r="AG121" s="78"/>
    </row>
    <row r="122" spans="1:33" x14ac:dyDescent="0.2">
      <c r="A122" s="70" t="s">
        <v>48</v>
      </c>
      <c r="B122" s="71">
        <f>(VLOOKUP($A122,'Occupancy Raw Data'!$B$8:$BE$54,'Occupancy Raw Data'!AG$3,FALSE))/100</f>
        <v>0.35513036164844403</v>
      </c>
      <c r="C122" s="72">
        <f>(VLOOKUP($A122,'Occupancy Raw Data'!$B$8:$BE$54,'Occupancy Raw Data'!AH$3,FALSE))/100</f>
        <v>0.46418559013176297</v>
      </c>
      <c r="D122" s="72">
        <f>(VLOOKUP($A122,'Occupancy Raw Data'!$B$8:$BE$54,'Occupancy Raw Data'!AI$3,FALSE))/100</f>
        <v>0.45171012054948101</v>
      </c>
      <c r="E122" s="72">
        <f>(VLOOKUP($A122,'Occupancy Raw Data'!$B$8:$BE$54,'Occupancy Raw Data'!AJ$3,FALSE))/100</f>
        <v>0.44049621530697997</v>
      </c>
      <c r="F122" s="72">
        <f>(VLOOKUP($A122,'Occupancy Raw Data'!$B$8:$BE$54,'Occupancy Raw Data'!AK$3,FALSE))/100</f>
        <v>0.41302214746285304</v>
      </c>
      <c r="G122" s="73">
        <f>(VLOOKUP($A122,'Occupancy Raw Data'!$B$8:$BE$54,'Occupancy Raw Data'!AL$3,FALSE))/100</f>
        <v>0.42490888701990398</v>
      </c>
      <c r="H122" s="53">
        <f>(VLOOKUP($A122,'Occupancy Raw Data'!$B$8:$BE$54,'Occupancy Raw Data'!AN$3,FALSE))/100</f>
        <v>0.45353238015138703</v>
      </c>
      <c r="I122" s="53">
        <f>(VLOOKUP($A122,'Occupancy Raw Data'!$B$8:$BE$54,'Occupancy Raw Data'!AO$3,FALSE))/100</f>
        <v>0.42521726941407301</v>
      </c>
      <c r="J122" s="73">
        <f>(VLOOKUP($A122,'Occupancy Raw Data'!$B$8:$BE$54,'Occupancy Raw Data'!AP$3,FALSE))/100</f>
        <v>0.43937482478272999</v>
      </c>
      <c r="K122" s="74">
        <f>(VLOOKUP($A122,'Occupancy Raw Data'!$B$8:$BE$54,'Occupancy Raw Data'!AR$3,FALSE))/100</f>
        <v>0.42904201209499704</v>
      </c>
      <c r="M122" s="75">
        <f>VLOOKUP($A122,'ADR Raw Data'!$B$6:$BE$54,'ADR Raw Data'!AG$1,FALSE)</f>
        <v>113.343066903493</v>
      </c>
      <c r="N122" s="76">
        <f>VLOOKUP($A122,'ADR Raw Data'!$B$6:$BE$54,'ADR Raw Data'!AH$1,FALSE)</f>
        <v>114.25151441944701</v>
      </c>
      <c r="O122" s="76">
        <f>VLOOKUP($A122,'ADR Raw Data'!$B$6:$BE$54,'ADR Raw Data'!AI$1,FALSE)</f>
        <v>117.902589604344</v>
      </c>
      <c r="P122" s="76">
        <f>VLOOKUP($A122,'ADR Raw Data'!$B$6:$BE$54,'ADR Raw Data'!AJ$1,FALSE)</f>
        <v>124.24047255369901</v>
      </c>
      <c r="Q122" s="76">
        <f>VLOOKUP($A122,'ADR Raw Data'!$B$6:$BE$54,'ADR Raw Data'!AK$1,FALSE)</f>
        <v>119.642928898693</v>
      </c>
      <c r="R122" s="77">
        <f>VLOOKUP($A122,'ADR Raw Data'!$B$6:$BE$54,'ADR Raw Data'!AL$1,FALSE)</f>
        <v>117.995132121532</v>
      </c>
      <c r="S122" s="76">
        <f>VLOOKUP($A122,'ADR Raw Data'!$B$6:$BE$54,'ADR Raw Data'!AN$1,FALSE)</f>
        <v>121.102973265337</v>
      </c>
      <c r="T122" s="76">
        <f>VLOOKUP($A122,'ADR Raw Data'!$B$6:$BE$54,'ADR Raw Data'!AO$1,FALSE)</f>
        <v>120.53731003791</v>
      </c>
      <c r="U122" s="77">
        <f>VLOOKUP($A122,'ADR Raw Data'!$B$6:$BE$54,'ADR Raw Data'!AP$1,FALSE)</f>
        <v>120.829255064603</v>
      </c>
      <c r="V122" s="78">
        <f>VLOOKUP($A122,'ADR Raw Data'!$B$6:$BE$54,'ADR Raw Data'!AR$1,FALSE)</f>
        <v>118.82438309491</v>
      </c>
      <c r="X122" s="75">
        <f>VLOOKUP($A122,'RevPAR Raw Data'!$B$6:$BE$54,'RevPAR Raw Data'!AG$1,FALSE)</f>
        <v>40.251564339781297</v>
      </c>
      <c r="Y122" s="76">
        <f>VLOOKUP($A122,'RevPAR Raw Data'!$B$6:$BE$54,'RevPAR Raw Data'!AH$1,FALSE)</f>
        <v>53.033906644238797</v>
      </c>
      <c r="Z122" s="76">
        <f>VLOOKUP($A122,'RevPAR Raw Data'!$B$6:$BE$54,'RevPAR Raw Data'!AI$1,FALSE)</f>
        <v>53.257792963274397</v>
      </c>
      <c r="AA122" s="76">
        <f>VLOOKUP($A122,'RevPAR Raw Data'!$B$6:$BE$54,'RevPAR Raw Data'!AJ$1,FALSE)</f>
        <v>54.727457947855299</v>
      </c>
      <c r="AB122" s="76">
        <f>VLOOKUP($A122,'RevPAR Raw Data'!$B$6:$BE$54,'RevPAR Raw Data'!AK$1,FALSE)</f>
        <v>49.415179422483803</v>
      </c>
      <c r="AC122" s="77">
        <f>VLOOKUP($A122,'RevPAR Raw Data'!$B$6:$BE$54,'RevPAR Raw Data'!AL$1,FALSE)</f>
        <v>50.137180263526702</v>
      </c>
      <c r="AD122" s="76">
        <f>VLOOKUP($A122,'RevPAR Raw Data'!$B$6:$BE$54,'RevPAR Raw Data'!AN$1,FALSE)</f>
        <v>54.924119708438397</v>
      </c>
      <c r="AE122" s="76">
        <f>VLOOKUP($A122,'RevPAR Raw Data'!$B$6:$BE$54,'RevPAR Raw Data'!AO$1,FALSE)</f>
        <v>51.2545458368376</v>
      </c>
      <c r="AF122" s="77">
        <f>VLOOKUP($A122,'RevPAR Raw Data'!$B$6:$BE$54,'RevPAR Raw Data'!AP$1,FALSE)</f>
        <v>53.089332772638002</v>
      </c>
      <c r="AG122" s="78">
        <f>VLOOKUP($A122,'RevPAR Raw Data'!$B$6:$BE$54,'RevPAR Raw Data'!AR$1,FALSE)</f>
        <v>50.980652408987098</v>
      </c>
    </row>
    <row r="123" spans="1:33" x14ac:dyDescent="0.2">
      <c r="A123" s="55" t="s">
        <v>14</v>
      </c>
      <c r="B123" s="43">
        <f>(VLOOKUP($A122,'Occupancy Raw Data'!$B$8:$BE$54,'Occupancy Raw Data'!AT$3,FALSE))/100</f>
        <v>-0.15167589358523101</v>
      </c>
      <c r="C123" s="44">
        <f>(VLOOKUP($A122,'Occupancy Raw Data'!$B$8:$BE$54,'Occupancy Raw Data'!AU$3,FALSE))/100</f>
        <v>-1.4536474426149299E-2</v>
      </c>
      <c r="D123" s="44">
        <f>(VLOOKUP($A122,'Occupancy Raw Data'!$B$8:$BE$54,'Occupancy Raw Data'!AV$3,FALSE))/100</f>
        <v>-0.10335541070927899</v>
      </c>
      <c r="E123" s="44">
        <f>(VLOOKUP($A122,'Occupancy Raw Data'!$B$8:$BE$54,'Occupancy Raw Data'!AW$3,FALSE))/100</f>
        <v>-7.9975443859495204E-2</v>
      </c>
      <c r="F123" s="44">
        <f>(VLOOKUP($A122,'Occupancy Raw Data'!$B$8:$BE$54,'Occupancy Raw Data'!AX$3,FALSE))/100</f>
        <v>-0.18648533447884599</v>
      </c>
      <c r="G123" s="44">
        <f>(VLOOKUP($A122,'Occupancy Raw Data'!$B$8:$BE$54,'Occupancy Raw Data'!AY$3,FALSE))/100</f>
        <v>-0.10729899064135501</v>
      </c>
      <c r="H123" s="45">
        <f>(VLOOKUP($A122,'Occupancy Raw Data'!$B$8:$BE$54,'Occupancy Raw Data'!BA$3,FALSE))/100</f>
        <v>-9.8740050350247299E-2</v>
      </c>
      <c r="I123" s="45">
        <f>(VLOOKUP($A122,'Occupancy Raw Data'!$B$8:$BE$54,'Occupancy Raw Data'!BB$3,FALSE))/100</f>
        <v>-7.4115323733136396E-2</v>
      </c>
      <c r="J123" s="44">
        <f>(VLOOKUP($A122,'Occupancy Raw Data'!$B$8:$BE$54,'Occupancy Raw Data'!BC$3,FALSE))/100</f>
        <v>-8.6990108059859794E-2</v>
      </c>
      <c r="K123" s="46">
        <f>(VLOOKUP($A122,'Occupancy Raw Data'!$B$8:$BE$54,'Occupancy Raw Data'!BE$3,FALSE))/100</f>
        <v>-0.101450146298845</v>
      </c>
      <c r="M123" s="43">
        <f>(VLOOKUP($A122,'ADR Raw Data'!$B$6:$BE$52,'ADR Raw Data'!AT$1,FALSE))/100</f>
        <v>6.8916965838602398E-3</v>
      </c>
      <c r="N123" s="44">
        <f>(VLOOKUP($A122,'ADR Raw Data'!$B$6:$BE$52,'ADR Raw Data'!AU$1,FALSE))/100</f>
        <v>-5.9225102713429595E-2</v>
      </c>
      <c r="O123" s="44">
        <f>(VLOOKUP($A122,'ADR Raw Data'!$B$6:$BE$52,'ADR Raw Data'!AV$1,FALSE))/100</f>
        <v>-7.8366609898258402E-2</v>
      </c>
      <c r="P123" s="44">
        <f>(VLOOKUP($A122,'ADR Raw Data'!$B$6:$BE$52,'ADR Raw Data'!AW$1,FALSE))/100</f>
        <v>5.1284338010728805E-2</v>
      </c>
      <c r="Q123" s="44">
        <f>(VLOOKUP($A122,'ADR Raw Data'!$B$6:$BE$52,'ADR Raw Data'!AX$1,FALSE))/100</f>
        <v>2.2557633045286001E-2</v>
      </c>
      <c r="R123" s="44">
        <f>(VLOOKUP($A122,'ADR Raw Data'!$B$6:$BE$52,'ADR Raw Data'!AY$1,FALSE))/100</f>
        <v>-1.38443039591571E-2</v>
      </c>
      <c r="S123" s="45">
        <f>(VLOOKUP($A122,'ADR Raw Data'!$B$6:$BE$52,'ADR Raw Data'!BA$1,FALSE))/100</f>
        <v>-3.5148491965097201E-2</v>
      </c>
      <c r="T123" s="45">
        <f>(VLOOKUP($A122,'ADR Raw Data'!$B$6:$BE$52,'ADR Raw Data'!BB$1,FALSE))/100</f>
        <v>-1.6621604321504099E-2</v>
      </c>
      <c r="U123" s="44">
        <f>(VLOOKUP($A122,'ADR Raw Data'!$B$6:$BE$52,'ADR Raw Data'!BC$1,FALSE))/100</f>
        <v>-2.6448349566541299E-2</v>
      </c>
      <c r="V123" s="46">
        <f>(VLOOKUP($A122,'ADR Raw Data'!$B$6:$BE$52,'ADR Raw Data'!BE$1,FALSE))/100</f>
        <v>-1.74579889315102E-2</v>
      </c>
      <c r="X123" s="43">
        <f>(VLOOKUP($A122,'RevPAR Raw Data'!$B$6:$BE$52,'RevPAR Raw Data'!AT$1,FALSE))/100</f>
        <v>-0.14582950123904601</v>
      </c>
      <c r="Y123" s="44">
        <f>(VLOOKUP($A122,'RevPAR Raw Data'!$B$6:$BE$52,'RevPAR Raw Data'!AU$1,FALSE))/100</f>
        <v>-7.2900652948599196E-2</v>
      </c>
      <c r="Z123" s="44">
        <f>(VLOOKUP($A122,'RevPAR Raw Data'!$B$6:$BE$52,'RevPAR Raw Data'!AV$1,FALSE))/100</f>
        <v>-0.173622407455609</v>
      </c>
      <c r="AA123" s="44">
        <f>(VLOOKUP($A122,'RevPAR Raw Data'!$B$6:$BE$52,'RevPAR Raw Data'!AW$1,FALSE))/100</f>
        <v>-3.27925935442148E-2</v>
      </c>
      <c r="AB123" s="44">
        <f>(VLOOKUP($A122,'RevPAR Raw Data'!$B$6:$BE$52,'RevPAR Raw Data'!AX$1,FALSE))/100</f>
        <v>-0.16813436917706098</v>
      </c>
      <c r="AC123" s="44">
        <f>(VLOOKUP($A122,'RevPAR Raw Data'!$B$6:$BE$52,'RevPAR Raw Data'!AY$1,FALSE))/100</f>
        <v>-0.119657814759562</v>
      </c>
      <c r="AD123" s="45">
        <f>(VLOOKUP($A122,'RevPAR Raw Data'!$B$6:$BE$52,'RevPAR Raw Data'!BA$1,FALSE))/100</f>
        <v>-0.13041797844897501</v>
      </c>
      <c r="AE123" s="45">
        <f>(VLOOKUP($A122,'RevPAR Raw Data'!$B$6:$BE$52,'RevPAR Raw Data'!BB$1,FALSE))/100</f>
        <v>-8.9505012469388093E-2</v>
      </c>
      <c r="AF123" s="44">
        <f>(VLOOKUP($A122,'RevPAR Raw Data'!$B$6:$BE$52,'RevPAR Raw Data'!BC$1,FALSE))/100</f>
        <v>-0.111137712839602</v>
      </c>
      <c r="AG123" s="46">
        <f>(VLOOKUP($A122,'RevPAR Raw Data'!$B$6:$BE$52,'RevPAR Raw Data'!BE$1,FALSE))/100</f>
        <v>-0.11713701969917001</v>
      </c>
    </row>
    <row r="124" spans="1:33" x14ac:dyDescent="0.2">
      <c r="A124" s="83"/>
      <c r="B124" s="84"/>
      <c r="C124" s="85"/>
      <c r="D124" s="85"/>
      <c r="E124" s="85"/>
      <c r="F124" s="85"/>
      <c r="G124" s="86"/>
      <c r="H124" s="85"/>
      <c r="I124" s="85"/>
      <c r="J124" s="86"/>
      <c r="K124" s="87"/>
      <c r="M124" s="84"/>
      <c r="N124" s="85"/>
      <c r="O124" s="85"/>
      <c r="P124" s="85"/>
      <c r="Q124" s="85"/>
      <c r="R124" s="86"/>
      <c r="S124" s="85"/>
      <c r="T124" s="85"/>
      <c r="U124" s="86"/>
      <c r="V124" s="87"/>
      <c r="X124" s="84"/>
      <c r="Y124" s="85"/>
      <c r="Z124" s="85"/>
      <c r="AA124" s="85"/>
      <c r="AB124" s="85"/>
      <c r="AC124" s="86"/>
      <c r="AD124" s="85"/>
      <c r="AE124" s="85"/>
      <c r="AF124" s="86"/>
      <c r="AG124" s="87"/>
    </row>
    <row r="125" spans="1:33" x14ac:dyDescent="0.2">
      <c r="A125" s="70" t="s">
        <v>56</v>
      </c>
      <c r="B125" s="71">
        <f>(VLOOKUP($A125,'Occupancy Raw Data'!$B$8:$BE$45,'Occupancy Raw Data'!AG$3,FALSE))/100</f>
        <v>0.38253344366294301</v>
      </c>
      <c r="C125" s="72">
        <f>(VLOOKUP($A125,'Occupancy Raw Data'!$B$8:$BE$45,'Occupancy Raw Data'!AH$3,FALSE))/100</f>
        <v>0.44983450558543603</v>
      </c>
      <c r="D125" s="72">
        <f>(VLOOKUP($A125,'Occupancy Raw Data'!$B$8:$BE$45,'Occupancy Raw Data'!AI$3,FALSE))/100</f>
        <v>0.42918218176803102</v>
      </c>
      <c r="E125" s="72">
        <f>(VLOOKUP($A125,'Occupancy Raw Data'!$B$8:$BE$45,'Occupancy Raw Data'!AJ$3,FALSE))/100</f>
        <v>0.42463108536753502</v>
      </c>
      <c r="F125" s="72">
        <f>(VLOOKUP($A125,'Occupancy Raw Data'!$B$8:$BE$45,'Occupancy Raw Data'!AK$3,FALSE))/100</f>
        <v>0.40270307543786998</v>
      </c>
      <c r="G125" s="73">
        <f>(VLOOKUP($A125,'Occupancy Raw Data'!$B$8:$BE$45,'Occupancy Raw Data'!AL$3,FALSE))/100</f>
        <v>0.41777685836436296</v>
      </c>
      <c r="H125" s="53">
        <f>(VLOOKUP($A125,'Occupancy Raw Data'!$B$8:$BE$45,'Occupancy Raw Data'!AN$3,FALSE))/100</f>
        <v>0.48641566680457798</v>
      </c>
      <c r="I125" s="53">
        <f>(VLOOKUP($A125,'Occupancy Raw Data'!$B$8:$BE$45,'Occupancy Raw Data'!AO$3,FALSE))/100</f>
        <v>0.46421183285064105</v>
      </c>
      <c r="J125" s="73">
        <f>(VLOOKUP($A125,'Occupancy Raw Data'!$B$8:$BE$45,'Occupancy Raw Data'!AP$3,FALSE))/100</f>
        <v>0.47531374982760899</v>
      </c>
      <c r="K125" s="74">
        <f>(VLOOKUP($A125,'Occupancy Raw Data'!$B$8:$BE$45,'Occupancy Raw Data'!AR$3,FALSE))/100</f>
        <v>0.43421597021100505</v>
      </c>
      <c r="M125" s="75">
        <f>VLOOKUP($A125,'ADR Raw Data'!$B$6:$BE$43,'ADR Raw Data'!AG$1,FALSE)</f>
        <v>95.283562866155904</v>
      </c>
      <c r="N125" s="76">
        <f>VLOOKUP($A125,'ADR Raw Data'!$B$6:$BE$43,'ADR Raw Data'!AH$1,FALSE)</f>
        <v>101.763294243887</v>
      </c>
      <c r="O125" s="76">
        <f>VLOOKUP($A125,'ADR Raw Data'!$B$6:$BE$43,'ADR Raw Data'!AI$1,FALSE)</f>
        <v>101.861467705655</v>
      </c>
      <c r="P125" s="76">
        <f>VLOOKUP($A125,'ADR Raw Data'!$B$6:$BE$43,'ADR Raw Data'!AJ$1,FALSE)</f>
        <v>102.804193731731</v>
      </c>
      <c r="Q125" s="76">
        <f>VLOOKUP($A125,'ADR Raw Data'!$B$6:$BE$43,'ADR Raw Data'!AK$1,FALSE)</f>
        <v>100.1915</v>
      </c>
      <c r="R125" s="77">
        <f>VLOOKUP($A125,'ADR Raw Data'!$B$6:$BE$43,'ADR Raw Data'!AL$1,FALSE)</f>
        <v>100.505422869969</v>
      </c>
      <c r="S125" s="76">
        <f>VLOOKUP($A125,'ADR Raw Data'!$B$6:$BE$43,'ADR Raw Data'!AN$1,FALSE)</f>
        <v>108.200938474624</v>
      </c>
      <c r="T125" s="76">
        <f>VLOOKUP($A125,'ADR Raw Data'!$B$6:$BE$43,'ADR Raw Data'!AO$1,FALSE)</f>
        <v>108.481268568033</v>
      </c>
      <c r="U125" s="77">
        <f>VLOOKUP($A125,'ADR Raw Data'!$B$6:$BE$43,'ADR Raw Data'!AP$1,FALSE)</f>
        <v>108.337829682286</v>
      </c>
      <c r="V125" s="78">
        <f>VLOOKUP($A125,'ADR Raw Data'!$B$6:$BE$43,'ADR Raw Data'!AR$1,FALSE)</f>
        <v>102.95506011933099</v>
      </c>
      <c r="X125" s="75">
        <f>VLOOKUP($A125,'RevPAR Raw Data'!$B$6:$BE$43,'RevPAR Raw Data'!AG$1,FALSE)</f>
        <v>36.449149427665098</v>
      </c>
      <c r="Y125" s="76">
        <f>VLOOKUP($A125,'RevPAR Raw Data'!$B$6:$BE$43,'RevPAR Raw Data'!AH$1,FALSE)</f>
        <v>45.7766411529444</v>
      </c>
      <c r="Z125" s="76">
        <f>VLOOKUP($A125,'RevPAR Raw Data'!$B$6:$BE$43,'RevPAR Raw Data'!AI$1,FALSE)</f>
        <v>43.717126948007099</v>
      </c>
      <c r="AA125" s="76">
        <f>VLOOKUP($A125,'RevPAR Raw Data'!$B$6:$BE$43,'RevPAR Raw Data'!AJ$1,FALSE)</f>
        <v>43.653856364639303</v>
      </c>
      <c r="AB125" s="76">
        <f>VLOOKUP($A125,'RevPAR Raw Data'!$B$6:$BE$43,'RevPAR Raw Data'!AK$1,FALSE)</f>
        <v>40.347425182733403</v>
      </c>
      <c r="AC125" s="77">
        <f>VLOOKUP($A125,'RevPAR Raw Data'!$B$6:$BE$43,'RevPAR Raw Data'!AL$1,FALSE)</f>
        <v>41.988839815197899</v>
      </c>
      <c r="AD125" s="76">
        <f>VLOOKUP($A125,'RevPAR Raw Data'!$B$6:$BE$43,'RevPAR Raw Data'!AN$1,FALSE)</f>
        <v>52.630631637015497</v>
      </c>
      <c r="AE125" s="76">
        <f>VLOOKUP($A125,'RevPAR Raw Data'!$B$6:$BE$43,'RevPAR Raw Data'!AO$1,FALSE)</f>
        <v>50.358288511929302</v>
      </c>
      <c r="AF125" s="77">
        <f>VLOOKUP($A125,'RevPAR Raw Data'!$B$6:$BE$43,'RevPAR Raw Data'!AP$1,FALSE)</f>
        <v>51.4944600744724</v>
      </c>
      <c r="AG125" s="78">
        <f>VLOOKUP($A125,'RevPAR Raw Data'!$B$6:$BE$43,'RevPAR Raw Data'!AR$1,FALSE)</f>
        <v>44.704731317847703</v>
      </c>
    </row>
    <row r="126" spans="1:33" x14ac:dyDescent="0.2">
      <c r="A126" s="55" t="s">
        <v>14</v>
      </c>
      <c r="B126" s="43">
        <f>(VLOOKUP($A125,'Occupancy Raw Data'!$B$8:$BE$51,'Occupancy Raw Data'!AT$3,FALSE))/100</f>
        <v>-0.11729332284065301</v>
      </c>
      <c r="C126" s="44">
        <f>(VLOOKUP($A125,'Occupancy Raw Data'!$B$8:$BE$51,'Occupancy Raw Data'!AU$3,FALSE))/100</f>
        <v>-1.9240747518193501E-2</v>
      </c>
      <c r="D126" s="44">
        <f>(VLOOKUP($A125,'Occupancy Raw Data'!$B$8:$BE$51,'Occupancy Raw Data'!AV$3,FALSE))/100</f>
        <v>-9.7654815982059689E-2</v>
      </c>
      <c r="E126" s="44">
        <f>(VLOOKUP($A125,'Occupancy Raw Data'!$B$8:$BE$51,'Occupancy Raw Data'!AW$3,FALSE))/100</f>
        <v>-9.12493872764817E-2</v>
      </c>
      <c r="F126" s="44">
        <f>(VLOOKUP($A125,'Occupancy Raw Data'!$B$8:$BE$51,'Occupancy Raw Data'!AX$3,FALSE))/100</f>
        <v>-0.19585265384997999</v>
      </c>
      <c r="G126" s="44">
        <f>(VLOOKUP($A125,'Occupancy Raw Data'!$B$8:$BE$51,'Occupancy Raw Data'!AY$3,FALSE))/100</f>
        <v>-0.105672947137518</v>
      </c>
      <c r="H126" s="45">
        <f>(VLOOKUP($A125,'Occupancy Raw Data'!$B$8:$BE$51,'Occupancy Raw Data'!BA$3,FALSE))/100</f>
        <v>-0.10668594821672001</v>
      </c>
      <c r="I126" s="45">
        <f>(VLOOKUP($A125,'Occupancy Raw Data'!$B$8:$BE$51,'Occupancy Raw Data'!BB$3,FALSE))/100</f>
        <v>-9.8080721796790907E-2</v>
      </c>
      <c r="J126" s="44">
        <f>(VLOOKUP($A125,'Occupancy Raw Data'!$B$8:$BE$51,'Occupancy Raw Data'!BC$3,FALSE))/100</f>
        <v>-0.10250444174697901</v>
      </c>
      <c r="K126" s="46">
        <f>(VLOOKUP($A125,'Occupancy Raw Data'!$B$8:$BE$51,'Occupancy Raw Data'!BE$3,FALSE))/100</f>
        <v>-0.104684383018563</v>
      </c>
      <c r="M126" s="43">
        <f>(VLOOKUP($A125,'ADR Raw Data'!$B$6:$BE$49,'ADR Raw Data'!AT$1,FALSE))/100</f>
        <v>-1.43039968608486E-2</v>
      </c>
      <c r="N126" s="44">
        <f>(VLOOKUP($A125,'ADR Raw Data'!$B$6:$BE$49,'ADR Raw Data'!AU$1,FALSE))/100</f>
        <v>2.8643013196333202E-2</v>
      </c>
      <c r="O126" s="44">
        <f>(VLOOKUP($A125,'ADR Raw Data'!$B$6:$BE$49,'ADR Raw Data'!AV$1,FALSE))/100</f>
        <v>-4.1696662310513099E-3</v>
      </c>
      <c r="P126" s="44">
        <f>(VLOOKUP($A125,'ADR Raw Data'!$B$6:$BE$49,'ADR Raw Data'!AW$1,FALSE))/100</f>
        <v>2.1966867953916901E-2</v>
      </c>
      <c r="Q126" s="44">
        <f>(VLOOKUP($A125,'ADR Raw Data'!$B$6:$BE$49,'ADR Raw Data'!AX$1,FALSE))/100</f>
        <v>1.56451719952234E-2</v>
      </c>
      <c r="R126" s="44">
        <f>(VLOOKUP($A125,'ADR Raw Data'!$B$6:$BE$49,'ADR Raw Data'!AY$1,FALSE))/100</f>
        <v>1.0447294901498401E-2</v>
      </c>
      <c r="S126" s="45">
        <f>(VLOOKUP($A125,'ADR Raw Data'!$B$6:$BE$49,'ADR Raw Data'!BA$1,FALSE))/100</f>
        <v>-1.19676318861068E-2</v>
      </c>
      <c r="T126" s="45">
        <f>(VLOOKUP($A125,'ADR Raw Data'!$B$6:$BE$49,'ADR Raw Data'!BB$1,FALSE))/100</f>
        <v>2.39291507820433E-3</v>
      </c>
      <c r="U126" s="44">
        <f>(VLOOKUP($A125,'ADR Raw Data'!$B$6:$BE$49,'ADR Raw Data'!BC$1,FALSE))/100</f>
        <v>-5.0257716099198699E-3</v>
      </c>
      <c r="V126" s="46">
        <f>(VLOOKUP($A125,'ADR Raw Data'!$B$6:$BE$49,'ADR Raw Data'!BE$1,FALSE))/100</f>
        <v>5.37236099468407E-3</v>
      </c>
      <c r="X126" s="43">
        <f>(VLOOKUP($A125,'RevPAR Raw Data'!$B$6:$BE$49,'RevPAR Raw Data'!AT$1,FALSE))/100</f>
        <v>-0.12991955637979</v>
      </c>
      <c r="Y126" s="44">
        <f>(VLOOKUP($A125,'RevPAR Raw Data'!$B$6:$BE$49,'RevPAR Raw Data'!AU$1,FALSE))/100</f>
        <v>8.8511526930687909E-3</v>
      </c>
      <c r="Z126" s="44">
        <f>(VLOOKUP($A125,'RevPAR Raw Data'!$B$6:$BE$49,'RevPAR Raw Data'!AV$1,FALSE))/100</f>
        <v>-0.101417294224611</v>
      </c>
      <c r="AA126" s="44">
        <f>(VLOOKUP($A125,'RevPAR Raw Data'!$B$6:$BE$49,'RevPAR Raw Data'!AW$1,FALSE))/100</f>
        <v>-7.1286982563743106E-2</v>
      </c>
      <c r="AB126" s="44">
        <f>(VLOOKUP($A125,'RevPAR Raw Data'!$B$6:$BE$49,'RevPAR Raw Data'!AX$1,FALSE))/100</f>
        <v>-0.18327163030996099</v>
      </c>
      <c r="AC126" s="44">
        <f>(VLOOKUP($A125,'RevPAR Raw Data'!$B$6:$BE$49,'RevPAR Raw Data'!AY$1,FALSE))/100</f>
        <v>-9.6329648677875801E-2</v>
      </c>
      <c r="AD126" s="45">
        <f>(VLOOKUP($A125,'RevPAR Raw Data'!$B$6:$BE$49,'RevPAR Raw Data'!BA$1,FALSE))/100</f>
        <v>-0.117376801947149</v>
      </c>
      <c r="AE126" s="45">
        <f>(VLOOKUP($A125,'RevPAR Raw Data'!$B$6:$BE$49,'RevPAR Raw Data'!BB$1,FALSE))/100</f>
        <v>-9.5922505556655296E-2</v>
      </c>
      <c r="AF126" s="44">
        <f>(VLOOKUP($A125,'RevPAR Raw Data'!$B$6:$BE$49,'RevPAR Raw Data'!BC$1,FALSE))/100</f>
        <v>-0.10701504944367599</v>
      </c>
      <c r="AG126" s="46">
        <f>(VLOOKUP($A125,'RevPAR Raw Data'!$B$6:$BE$49,'RevPAR Raw Data'!BE$1,FALSE))/100</f>
        <v>-9.9874424319961103E-2</v>
      </c>
    </row>
    <row r="127" spans="1:33" x14ac:dyDescent="0.2">
      <c r="A127" s="83"/>
      <c r="B127" s="84"/>
      <c r="C127" s="85"/>
      <c r="D127" s="85"/>
      <c r="E127" s="85"/>
      <c r="F127" s="85"/>
      <c r="G127" s="86"/>
      <c r="H127" s="85"/>
      <c r="I127" s="85"/>
      <c r="J127" s="86"/>
      <c r="K127" s="87"/>
      <c r="M127" s="84"/>
      <c r="N127" s="85"/>
      <c r="O127" s="85"/>
      <c r="P127" s="85"/>
      <c r="Q127" s="85"/>
      <c r="R127" s="86"/>
      <c r="S127" s="85"/>
      <c r="T127" s="85"/>
      <c r="U127" s="86"/>
      <c r="V127" s="87"/>
      <c r="X127" s="84"/>
      <c r="Y127" s="85"/>
      <c r="Z127" s="85"/>
      <c r="AA127" s="85"/>
      <c r="AB127" s="85"/>
      <c r="AC127" s="86"/>
      <c r="AD127" s="85"/>
      <c r="AE127" s="85"/>
      <c r="AF127" s="86"/>
      <c r="AG127" s="87"/>
    </row>
    <row r="128" spans="1:33" x14ac:dyDescent="0.2">
      <c r="A128" s="88" t="s">
        <v>57</v>
      </c>
      <c r="B128" s="71">
        <f>(VLOOKUP($A128,'Occupancy Raw Data'!$B$8:$BE$45,'Occupancy Raw Data'!AG$3,FALSE))/100</f>
        <v>0.403860624555829</v>
      </c>
      <c r="C128" s="72">
        <f>(VLOOKUP($A128,'Occupancy Raw Data'!$B$8:$BE$45,'Occupancy Raw Data'!AH$3,FALSE))/100</f>
        <v>0.46933656619706499</v>
      </c>
      <c r="D128" s="72">
        <f>(VLOOKUP($A128,'Occupancy Raw Data'!$B$8:$BE$45,'Occupancy Raw Data'!AI$3,FALSE))/100</f>
        <v>0.46348396806153502</v>
      </c>
      <c r="E128" s="72">
        <f>(VLOOKUP($A128,'Occupancy Raw Data'!$B$8:$BE$45,'Occupancy Raw Data'!AJ$3,FALSE))/100</f>
        <v>0.47522051753689198</v>
      </c>
      <c r="F128" s="72">
        <f>(VLOOKUP($A128,'Occupancy Raw Data'!$B$8:$BE$45,'Occupancy Raw Data'!AK$3,FALSE))/100</f>
        <v>0.44435851344007299</v>
      </c>
      <c r="G128" s="73">
        <f>(VLOOKUP($A128,'Occupancy Raw Data'!$B$8:$BE$45,'Occupancy Raw Data'!AL$3,FALSE))/100</f>
        <v>0.45125203795827901</v>
      </c>
      <c r="H128" s="53">
        <f>(VLOOKUP($A128,'Occupancy Raw Data'!$B$8:$BE$45,'Occupancy Raw Data'!AN$3,FALSE))/100</f>
        <v>0.47909786380168001</v>
      </c>
      <c r="I128" s="53">
        <f>(VLOOKUP($A128,'Occupancy Raw Data'!$B$8:$BE$45,'Occupancy Raw Data'!AO$3,FALSE))/100</f>
        <v>0.48257806947870002</v>
      </c>
      <c r="J128" s="73">
        <f>(VLOOKUP($A128,'Occupancy Raw Data'!$B$8:$BE$45,'Occupancy Raw Data'!AP$3,FALSE))/100</f>
        <v>0.48083796664018996</v>
      </c>
      <c r="K128" s="74">
        <f>(VLOOKUP($A128,'Occupancy Raw Data'!$B$8:$BE$45,'Occupancy Raw Data'!AR$3,FALSE))/100</f>
        <v>0.45970516043882498</v>
      </c>
      <c r="M128" s="75">
        <f>VLOOKUP($A128,'ADR Raw Data'!$B$6:$BE$43,'ADR Raw Data'!AG$1,FALSE)</f>
        <v>92.124476093988505</v>
      </c>
      <c r="N128" s="76">
        <f>VLOOKUP($A128,'ADR Raw Data'!$B$6:$BE$43,'ADR Raw Data'!AH$1,FALSE)</f>
        <v>97.835237988776996</v>
      </c>
      <c r="O128" s="76">
        <f>VLOOKUP($A128,'ADR Raw Data'!$B$6:$BE$43,'ADR Raw Data'!AI$1,FALSE)</f>
        <v>98.755333904572893</v>
      </c>
      <c r="P128" s="76">
        <f>VLOOKUP($A128,'ADR Raw Data'!$B$6:$BE$43,'ADR Raw Data'!AJ$1,FALSE)</f>
        <v>101.305685900903</v>
      </c>
      <c r="Q128" s="76">
        <f>VLOOKUP($A128,'ADR Raw Data'!$B$6:$BE$43,'ADR Raw Data'!AK$1,FALSE)</f>
        <v>95.483726734559397</v>
      </c>
      <c r="R128" s="77">
        <f>VLOOKUP($A128,'ADR Raw Data'!$B$6:$BE$43,'ADR Raw Data'!AL$1,FALSE)</f>
        <v>97.269882912436003</v>
      </c>
      <c r="S128" s="76">
        <f>VLOOKUP($A128,'ADR Raw Data'!$B$6:$BE$43,'ADR Raw Data'!AN$1,FALSE)</f>
        <v>100.237580906155</v>
      </c>
      <c r="T128" s="76">
        <f>VLOOKUP($A128,'ADR Raw Data'!$B$6:$BE$43,'ADR Raw Data'!AO$1,FALSE)</f>
        <v>100.114135896047</v>
      </c>
      <c r="U128" s="77">
        <f>VLOOKUP($A128,'ADR Raw Data'!$B$6:$BE$43,'ADR Raw Data'!AP$1,FALSE)</f>
        <v>100.17563503374301</v>
      </c>
      <c r="V128" s="78">
        <f>VLOOKUP($A128,'ADR Raw Data'!$B$6:$BE$43,'ADR Raw Data'!AR$1,FALSE)</f>
        <v>98.138263071726598</v>
      </c>
      <c r="X128" s="75">
        <f>VLOOKUP($A128,'RevPAR Raw Data'!$B$6:$BE$43,'RevPAR Raw Data'!AG$1,FALSE)</f>
        <v>37.205448452196798</v>
      </c>
      <c r="Y128" s="76">
        <f>VLOOKUP($A128,'RevPAR Raw Data'!$B$6:$BE$43,'RevPAR Raw Data'!AH$1,FALSE)</f>
        <v>45.917654650725297</v>
      </c>
      <c r="Z128" s="76">
        <f>VLOOKUP($A128,'RevPAR Raw Data'!$B$6:$BE$43,'RevPAR Raw Data'!AI$1,FALSE)</f>
        <v>45.771514025333303</v>
      </c>
      <c r="AA128" s="76">
        <f>VLOOKUP($A128,'RevPAR Raw Data'!$B$6:$BE$43,'RevPAR Raw Data'!AJ$1,FALSE)</f>
        <v>48.142540483257299</v>
      </c>
      <c r="AB128" s="76">
        <f>VLOOKUP($A128,'RevPAR Raw Data'!$B$6:$BE$43,'RevPAR Raw Data'!AK$1,FALSE)</f>
        <v>42.429006869486997</v>
      </c>
      <c r="AC128" s="77">
        <f>VLOOKUP($A128,'RevPAR Raw Data'!$B$6:$BE$43,'RevPAR Raw Data'!AL$1,FALSE)</f>
        <v>43.893232896199898</v>
      </c>
      <c r="AD128" s="76">
        <f>VLOOKUP($A128,'RevPAR Raw Data'!$B$6:$BE$43,'RevPAR Raw Data'!AN$1,FALSE)</f>
        <v>48.023610884787402</v>
      </c>
      <c r="AE128" s="76">
        <f>VLOOKUP($A128,'RevPAR Raw Data'!$B$6:$BE$43,'RevPAR Raw Data'!AO$1,FALSE)</f>
        <v>48.312886428242898</v>
      </c>
      <c r="AF128" s="77">
        <f>VLOOKUP($A128,'RevPAR Raw Data'!$B$6:$BE$43,'RevPAR Raw Data'!AP$1,FALSE)</f>
        <v>48.168248656515097</v>
      </c>
      <c r="AG128" s="78">
        <f>VLOOKUP($A128,'RevPAR Raw Data'!$B$6:$BE$43,'RevPAR Raw Data'!AR$1,FALSE)</f>
        <v>45.1146659705757</v>
      </c>
    </row>
    <row r="129" spans="1:33" x14ac:dyDescent="0.2">
      <c r="A129" s="55" t="s">
        <v>14</v>
      </c>
      <c r="B129" s="43">
        <f>(VLOOKUP($A128,'Occupancy Raw Data'!$B$8:$BE$51,'Occupancy Raw Data'!AT$3,FALSE))/100</f>
        <v>1.4019957689557899E-3</v>
      </c>
      <c r="C129" s="44">
        <f>(VLOOKUP($A128,'Occupancy Raw Data'!$B$8:$BE$51,'Occupancy Raw Data'!AU$3,FALSE))/100</f>
        <v>8.4368520047362297E-2</v>
      </c>
      <c r="D129" s="44">
        <f>(VLOOKUP($A128,'Occupancy Raw Data'!$B$8:$BE$51,'Occupancy Raw Data'!AV$3,FALSE))/100</f>
        <v>-1.2840726755026599E-2</v>
      </c>
      <c r="E129" s="44">
        <f>(VLOOKUP($A128,'Occupancy Raw Data'!$B$8:$BE$51,'Occupancy Raw Data'!AW$3,FALSE))/100</f>
        <v>5.9137402305461599E-2</v>
      </c>
      <c r="F129" s="44">
        <f>(VLOOKUP($A128,'Occupancy Raw Data'!$B$8:$BE$51,'Occupancy Raw Data'!AX$3,FALSE))/100</f>
        <v>-1.3753593590506801E-2</v>
      </c>
      <c r="G129" s="44">
        <f>(VLOOKUP($A128,'Occupancy Raw Data'!$B$8:$BE$51,'Occupancy Raw Data'!AY$3,FALSE))/100</f>
        <v>2.3301571600462499E-2</v>
      </c>
      <c r="H129" s="45">
        <f>(VLOOKUP($A128,'Occupancy Raw Data'!$B$8:$BE$51,'Occupancy Raw Data'!BA$3,FALSE))/100</f>
        <v>8.8978355792793899E-3</v>
      </c>
      <c r="I129" s="45">
        <f>(VLOOKUP($A128,'Occupancy Raw Data'!$B$8:$BE$51,'Occupancy Raw Data'!BB$3,FALSE))/100</f>
        <v>3.0265613494415602E-2</v>
      </c>
      <c r="J129" s="44">
        <f>(VLOOKUP($A128,'Occupancy Raw Data'!$B$8:$BE$51,'Occupancy Raw Data'!BC$3,FALSE))/100</f>
        <v>1.9508432400315301E-2</v>
      </c>
      <c r="K129" s="46">
        <f>(VLOOKUP($A128,'Occupancy Raw Data'!$B$8:$BE$51,'Occupancy Raw Data'!BE$3,FALSE))/100</f>
        <v>2.2158588511894499E-2</v>
      </c>
      <c r="M129" s="43">
        <f>(VLOOKUP($A128,'ADR Raw Data'!$B$6:$BE$49,'ADR Raw Data'!AT$1,FALSE))/100</f>
        <v>-7.2098156348432408E-4</v>
      </c>
      <c r="N129" s="44">
        <f>(VLOOKUP($A128,'ADR Raw Data'!$B$6:$BE$49,'ADR Raw Data'!AU$1,FALSE))/100</f>
        <v>1.0871169297212E-2</v>
      </c>
      <c r="O129" s="44">
        <f>(VLOOKUP($A128,'ADR Raw Data'!$B$6:$BE$49,'ADR Raw Data'!AV$1,FALSE))/100</f>
        <v>-1.5113338618159399E-2</v>
      </c>
      <c r="P129" s="44">
        <f>(VLOOKUP($A128,'ADR Raw Data'!$B$6:$BE$49,'ADR Raw Data'!AW$1,FALSE))/100</f>
        <v>5.7280988286850493E-2</v>
      </c>
      <c r="Q129" s="44">
        <f>(VLOOKUP($A128,'ADR Raw Data'!$B$6:$BE$49,'ADR Raw Data'!AX$1,FALSE))/100</f>
        <v>2.1759541084611998E-2</v>
      </c>
      <c r="R129" s="44">
        <f>(VLOOKUP($A128,'ADR Raw Data'!$B$6:$BE$49,'ADR Raw Data'!AY$1,FALSE))/100</f>
        <v>1.52600833458763E-2</v>
      </c>
      <c r="S129" s="45">
        <f>(VLOOKUP($A128,'ADR Raw Data'!$B$6:$BE$49,'ADR Raw Data'!BA$1,FALSE))/100</f>
        <v>2.2880874609007198E-2</v>
      </c>
      <c r="T129" s="45">
        <f>(VLOOKUP($A128,'ADR Raw Data'!$B$6:$BE$49,'ADR Raw Data'!BB$1,FALSE))/100</f>
        <v>2.2631094537948503E-2</v>
      </c>
      <c r="U129" s="44">
        <f>(VLOOKUP($A128,'ADR Raw Data'!$B$6:$BE$49,'ADR Raw Data'!BC$1,FALSE))/100</f>
        <v>2.2750299599526801E-2</v>
      </c>
      <c r="V129" s="46">
        <f>(VLOOKUP($A128,'ADR Raw Data'!$B$6:$BE$49,'ADR Raw Data'!BE$1,FALSE))/100</f>
        <v>1.7513613237132099E-2</v>
      </c>
      <c r="X129" s="43">
        <f>(VLOOKUP($A128,'RevPAR Raw Data'!$B$6:$BE$49,'RevPAR Raw Data'!AT$1,FALSE))/100</f>
        <v>6.8000339236996799E-4</v>
      </c>
      <c r="Y129" s="44">
        <f>(VLOOKUP($A128,'RevPAR Raw Data'!$B$6:$BE$49,'RevPAR Raw Data'!AU$1,FALSE))/100</f>
        <v>9.6156873809364496E-2</v>
      </c>
      <c r="Z129" s="44">
        <f>(VLOOKUP($A128,'RevPAR Raw Data'!$B$6:$BE$49,'RevPAR Raw Data'!AV$1,FALSE))/100</f>
        <v>-2.7759999121634002E-2</v>
      </c>
      <c r="AA129" s="44">
        <f>(VLOOKUP($A128,'RevPAR Raw Data'!$B$6:$BE$49,'RevPAR Raw Data'!AW$1,FALSE))/100</f>
        <v>0.119805839441086</v>
      </c>
      <c r="AB129" s="44">
        <f>(VLOOKUP($A128,'RevPAR Raw Data'!$B$6:$BE$49,'RevPAR Raw Data'!AX$1,FALSE))/100</f>
        <v>7.7066756093115392E-3</v>
      </c>
      <c r="AC129" s="44">
        <f>(VLOOKUP($A128,'RevPAR Raw Data'!$B$6:$BE$49,'RevPAR Raw Data'!AY$1,FALSE))/100</f>
        <v>3.8917238871051897E-2</v>
      </c>
      <c r="AD129" s="45">
        <f>(VLOOKUP($A128,'RevPAR Raw Data'!$B$6:$BE$49,'RevPAR Raw Data'!BA$1,FALSE))/100</f>
        <v>3.1982300448467699E-2</v>
      </c>
      <c r="AE129" s="45">
        <f>(VLOOKUP($A128,'RevPAR Raw Data'!$B$6:$BE$49,'RevPAR Raw Data'!BB$1,FALSE))/100</f>
        <v>5.3581651992605304E-2</v>
      </c>
      <c r="AF129" s="44">
        <f>(VLOOKUP($A128,'RevPAR Raw Data'!$B$6:$BE$49,'RevPAR Raw Data'!BC$1,FALSE))/100</f>
        <v>4.2702554681666498E-2</v>
      </c>
      <c r="AG129" s="46">
        <f>(VLOOKUP($A128,'RevPAR Raw Data'!$B$6:$BE$49,'RevPAR Raw Data'!BE$1,FALSE))/100</f>
        <v>4.0060278698104704E-2</v>
      </c>
    </row>
    <row r="130" spans="1:33" x14ac:dyDescent="0.2">
      <c r="A130" s="88"/>
      <c r="B130" s="71"/>
      <c r="C130" s="72"/>
      <c r="D130" s="72"/>
      <c r="E130" s="72"/>
      <c r="F130" s="72"/>
      <c r="G130" s="73"/>
      <c r="H130" s="53"/>
      <c r="I130" s="53"/>
      <c r="J130" s="73"/>
      <c r="K130" s="74"/>
      <c r="M130" s="75"/>
      <c r="N130" s="76"/>
      <c r="O130" s="76"/>
      <c r="P130" s="76"/>
      <c r="Q130" s="76"/>
      <c r="R130" s="77"/>
      <c r="S130" s="76"/>
      <c r="T130" s="76"/>
      <c r="U130" s="77"/>
      <c r="V130" s="78"/>
      <c r="X130" s="75"/>
      <c r="Y130" s="76"/>
      <c r="Z130" s="76"/>
      <c r="AA130" s="76"/>
      <c r="AB130" s="76"/>
      <c r="AC130" s="77"/>
      <c r="AD130" s="76"/>
      <c r="AE130" s="76"/>
      <c r="AF130" s="77"/>
      <c r="AG130" s="78"/>
    </row>
    <row r="131" spans="1:33" x14ac:dyDescent="0.2">
      <c r="A131" s="70" t="s">
        <v>59</v>
      </c>
      <c r="B131" s="71">
        <f>(VLOOKUP($A131,'Occupancy Raw Data'!$B$8:$BE$45,'Occupancy Raw Data'!AG$3,FALSE))/100</f>
        <v>0.335947930574098</v>
      </c>
      <c r="C131" s="72">
        <f>(VLOOKUP($A131,'Occupancy Raw Data'!$B$8:$BE$45,'Occupancy Raw Data'!AH$3,FALSE))/100</f>
        <v>0.414886515353805</v>
      </c>
      <c r="D131" s="72">
        <f>(VLOOKUP($A131,'Occupancy Raw Data'!$B$8:$BE$45,'Occupancy Raw Data'!AI$3,FALSE))/100</f>
        <v>0.40245327102803702</v>
      </c>
      <c r="E131" s="72">
        <f>(VLOOKUP($A131,'Occupancy Raw Data'!$B$8:$BE$45,'Occupancy Raw Data'!AJ$3,FALSE))/100</f>
        <v>0.45627503337783698</v>
      </c>
      <c r="F131" s="72">
        <f>(VLOOKUP($A131,'Occupancy Raw Data'!$B$8:$BE$45,'Occupancy Raw Data'!AK$3,FALSE))/100</f>
        <v>0.38192590120160197</v>
      </c>
      <c r="G131" s="73">
        <f>(VLOOKUP($A131,'Occupancy Raw Data'!$B$8:$BE$45,'Occupancy Raw Data'!AL$3,FALSE))/100</f>
        <v>0.39829773030707599</v>
      </c>
      <c r="H131" s="53">
        <f>(VLOOKUP($A131,'Occupancy Raw Data'!$B$8:$BE$45,'Occupancy Raw Data'!AN$3,FALSE))/100</f>
        <v>0.46603805073431198</v>
      </c>
      <c r="I131" s="53">
        <f>(VLOOKUP($A131,'Occupancy Raw Data'!$B$8:$BE$45,'Occupancy Raw Data'!AO$3,FALSE))/100</f>
        <v>0.48439586114819699</v>
      </c>
      <c r="J131" s="73">
        <f>(VLOOKUP($A131,'Occupancy Raw Data'!$B$8:$BE$45,'Occupancy Raw Data'!AP$3,FALSE))/100</f>
        <v>0.47521695594125496</v>
      </c>
      <c r="K131" s="74">
        <f>(VLOOKUP($A131,'Occupancy Raw Data'!$B$8:$BE$45,'Occupancy Raw Data'!AR$3,FALSE))/100</f>
        <v>0.42027465191684099</v>
      </c>
      <c r="M131" s="75">
        <f>VLOOKUP($A131,'ADR Raw Data'!$B$6:$BE$43,'ADR Raw Data'!AG$1,FALSE)</f>
        <v>155.153298559364</v>
      </c>
      <c r="N131" s="76">
        <f>VLOOKUP($A131,'ADR Raw Data'!$B$6:$BE$43,'ADR Raw Data'!AH$1,FALSE)</f>
        <v>164.04699919549401</v>
      </c>
      <c r="O131" s="76">
        <f>VLOOKUP($A131,'ADR Raw Data'!$B$6:$BE$43,'ADR Raw Data'!AI$1,FALSE)</f>
        <v>161.53980510055899</v>
      </c>
      <c r="P131" s="76">
        <f>VLOOKUP($A131,'ADR Raw Data'!$B$6:$BE$43,'ADR Raw Data'!AJ$1,FALSE)</f>
        <v>171.12577907827301</v>
      </c>
      <c r="Q131" s="76">
        <f>VLOOKUP($A131,'ADR Raw Data'!$B$6:$BE$43,'ADR Raw Data'!AK$1,FALSE)</f>
        <v>155.47048503386401</v>
      </c>
      <c r="R131" s="77">
        <f>VLOOKUP($A131,'ADR Raw Data'!$B$6:$BE$43,'ADR Raw Data'!AL$1,FALSE)</f>
        <v>162.01707491829299</v>
      </c>
      <c r="S131" s="76">
        <f>VLOOKUP($A131,'ADR Raw Data'!$B$6:$BE$43,'ADR Raw Data'!AN$1,FALSE)</f>
        <v>170.27843688451199</v>
      </c>
      <c r="T131" s="76">
        <f>VLOOKUP($A131,'ADR Raw Data'!$B$6:$BE$43,'ADR Raw Data'!AO$1,FALSE)</f>
        <v>168.57982601205799</v>
      </c>
      <c r="U131" s="77">
        <f>VLOOKUP($A131,'ADR Raw Data'!$B$6:$BE$43,'ADR Raw Data'!AP$1,FALSE)</f>
        <v>169.412726953467</v>
      </c>
      <c r="V131" s="78">
        <f>VLOOKUP($A131,'ADR Raw Data'!$B$6:$BE$43,'ADR Raw Data'!AR$1,FALSE)</f>
        <v>164.40635551395499</v>
      </c>
      <c r="X131" s="75">
        <f>VLOOKUP($A131,'RevPAR Raw Data'!$B$6:$BE$43,'RevPAR Raw Data'!AG$1,FALSE)</f>
        <v>52.123429572763598</v>
      </c>
      <c r="Y131" s="76">
        <f>VLOOKUP($A131,'RevPAR Raw Data'!$B$6:$BE$43,'RevPAR Raw Data'!AH$1,FALSE)</f>
        <v>68.060887850467196</v>
      </c>
      <c r="Z131" s="76">
        <f>VLOOKUP($A131,'RevPAR Raw Data'!$B$6:$BE$43,'RevPAR Raw Data'!AI$1,FALSE)</f>
        <v>65.012222963951899</v>
      </c>
      <c r="AA131" s="76">
        <f>VLOOKUP($A131,'RevPAR Raw Data'!$B$6:$BE$43,'RevPAR Raw Data'!AJ$1,FALSE)</f>
        <v>78.080420560747598</v>
      </c>
      <c r="AB131" s="76">
        <f>VLOOKUP($A131,'RevPAR Raw Data'!$B$6:$BE$43,'RevPAR Raw Data'!AK$1,FALSE)</f>
        <v>59.378205106808998</v>
      </c>
      <c r="AC131" s="77">
        <f>VLOOKUP($A131,'RevPAR Raw Data'!$B$6:$BE$43,'RevPAR Raw Data'!AL$1,FALSE)</f>
        <v>64.531033210947896</v>
      </c>
      <c r="AD131" s="76">
        <f>VLOOKUP($A131,'RevPAR Raw Data'!$B$6:$BE$43,'RevPAR Raw Data'!AN$1,FALSE)</f>
        <v>79.3562308077436</v>
      </c>
      <c r="AE131" s="76">
        <f>VLOOKUP($A131,'RevPAR Raw Data'!$B$6:$BE$43,'RevPAR Raw Data'!AO$1,FALSE)</f>
        <v>81.659369993324404</v>
      </c>
      <c r="AF131" s="77">
        <f>VLOOKUP($A131,'RevPAR Raw Data'!$B$6:$BE$43,'RevPAR Raw Data'!AP$1,FALSE)</f>
        <v>80.507800400533995</v>
      </c>
      <c r="AG131" s="78">
        <f>VLOOKUP($A131,'RevPAR Raw Data'!$B$6:$BE$43,'RevPAR Raw Data'!AR$1,FALSE)</f>
        <v>69.0958238365439</v>
      </c>
    </row>
    <row r="132" spans="1:33" x14ac:dyDescent="0.2">
      <c r="A132" s="55" t="s">
        <v>14</v>
      </c>
      <c r="B132" s="43">
        <f>(VLOOKUP($A131,'Occupancy Raw Data'!$B$8:$BE$51,'Occupancy Raw Data'!AT$3,FALSE))/100</f>
        <v>-5.8245614035087698E-2</v>
      </c>
      <c r="C132" s="44">
        <f>(VLOOKUP($A131,'Occupancy Raw Data'!$B$8:$BE$51,'Occupancy Raw Data'!AU$3,FALSE))/100</f>
        <v>0.103907637655417</v>
      </c>
      <c r="D132" s="44">
        <f>(VLOOKUP($A131,'Occupancy Raw Data'!$B$8:$BE$51,'Occupancy Raw Data'!AV$3,FALSE))/100</f>
        <v>4.7916666666666602E-3</v>
      </c>
      <c r="E132" s="44">
        <f>(VLOOKUP($A131,'Occupancy Raw Data'!$B$8:$BE$51,'Occupancy Raw Data'!AW$3,FALSE))/100</f>
        <v>0.41548019673828596</v>
      </c>
      <c r="F132" s="44">
        <f>(VLOOKUP($A131,'Occupancy Raw Data'!$B$8:$BE$51,'Occupancy Raw Data'!AX$3,FALSE))/100</f>
        <v>0.12900838677849</v>
      </c>
      <c r="G132" s="44">
        <f>(VLOOKUP($A131,'Occupancy Raw Data'!$B$8:$BE$51,'Occupancy Raw Data'!AY$3,FALSE))/100</f>
        <v>0.11025307033866699</v>
      </c>
      <c r="H132" s="45">
        <f>(VLOOKUP($A131,'Occupancy Raw Data'!$B$8:$BE$51,'Occupancy Raw Data'!BA$3,FALSE))/100</f>
        <v>0.11499301257736</v>
      </c>
      <c r="I132" s="45">
        <f>(VLOOKUP($A131,'Occupancy Raw Data'!$B$8:$BE$51,'Occupancy Raw Data'!BB$3,FALSE))/100</f>
        <v>0.12849922239502301</v>
      </c>
      <c r="J132" s="44">
        <f>(VLOOKUP($A131,'Occupancy Raw Data'!$B$8:$BE$51,'Occupancy Raw Data'!BC$3,FALSE))/100</f>
        <v>0.12183591056830399</v>
      </c>
      <c r="K132" s="46">
        <f>(VLOOKUP($A131,'Occupancy Raw Data'!$B$8:$BE$51,'Occupancy Raw Data'!BE$3,FALSE))/100</f>
        <v>0.11396884577711701</v>
      </c>
      <c r="M132" s="43">
        <f>(VLOOKUP($A131,'ADR Raw Data'!$B$6:$BE$49,'ADR Raw Data'!AT$1,FALSE))/100</f>
        <v>-1.54176370283974E-2</v>
      </c>
      <c r="N132" s="44">
        <f>(VLOOKUP($A131,'ADR Raw Data'!$B$6:$BE$49,'ADR Raw Data'!AU$1,FALSE))/100</f>
        <v>-7.8360020209549096E-3</v>
      </c>
      <c r="O132" s="44">
        <f>(VLOOKUP($A131,'ADR Raw Data'!$B$6:$BE$49,'ADR Raw Data'!AV$1,FALSE))/100</f>
        <v>-7.7466689955899601E-2</v>
      </c>
      <c r="P132" s="44">
        <f>(VLOOKUP($A131,'ADR Raw Data'!$B$6:$BE$49,'ADR Raw Data'!AW$1,FALSE))/100</f>
        <v>5.8785713283674698E-2</v>
      </c>
      <c r="Q132" s="44">
        <f>(VLOOKUP($A131,'ADR Raw Data'!$B$6:$BE$49,'ADR Raw Data'!AX$1,FALSE))/100</f>
        <v>-1.36047367465746E-2</v>
      </c>
      <c r="R132" s="44">
        <f>(VLOOKUP($A131,'ADR Raw Data'!$B$6:$BE$49,'ADR Raw Data'!AY$1,FALSE))/100</f>
        <v>-1.1208588661151099E-2</v>
      </c>
      <c r="S132" s="45">
        <f>(VLOOKUP($A131,'ADR Raw Data'!$B$6:$BE$49,'ADR Raw Data'!BA$1,FALSE))/100</f>
        <v>3.0329976006679603E-2</v>
      </c>
      <c r="T132" s="45">
        <f>(VLOOKUP($A131,'ADR Raw Data'!$B$6:$BE$49,'ADR Raw Data'!BB$1,FALSE))/100</f>
        <v>3.5741948146949101E-2</v>
      </c>
      <c r="U132" s="44">
        <f>(VLOOKUP($A131,'ADR Raw Data'!$B$6:$BE$49,'ADR Raw Data'!BC$1,FALSE))/100</f>
        <v>3.3020122514226501E-2</v>
      </c>
      <c r="V132" s="46">
        <f>(VLOOKUP($A131,'ADR Raw Data'!$B$6:$BE$49,'ADR Raw Data'!BE$1,FALSE))/100</f>
        <v>3.09067048543285E-3</v>
      </c>
      <c r="X132" s="43">
        <f>(VLOOKUP($A131,'RevPAR Raw Data'!$B$6:$BE$49,'RevPAR Raw Data'!AT$1,FALSE))/100</f>
        <v>-7.2765241327795993E-2</v>
      </c>
      <c r="Y132" s="44">
        <f>(VLOOKUP($A131,'RevPAR Raw Data'!$B$6:$BE$49,'RevPAR Raw Data'!AU$1,FALSE))/100</f>
        <v>9.5257415175801899E-2</v>
      </c>
      <c r="Z132" s="44">
        <f>(VLOOKUP($A131,'RevPAR Raw Data'!$B$6:$BE$49,'RevPAR Raw Data'!AV$1,FALSE))/100</f>
        <v>-7.3046217845271599E-2</v>
      </c>
      <c r="AA132" s="44">
        <f>(VLOOKUP($A131,'RevPAR Raw Data'!$B$6:$BE$49,'RevPAR Raw Data'!AW$1,FALSE))/100</f>
        <v>0.49869020974246198</v>
      </c>
      <c r="AB132" s="44">
        <f>(VLOOKUP($A131,'RevPAR Raw Data'!$B$6:$BE$49,'RevPAR Raw Data'!AX$1,FALSE))/100</f>
        <v>0.113648524891694</v>
      </c>
      <c r="AC132" s="44">
        <f>(VLOOKUP($A131,'RevPAR Raw Data'!$B$6:$BE$49,'RevPAR Raw Data'!AY$1,FALSE))/100</f>
        <v>9.7808700363461398E-2</v>
      </c>
      <c r="AD132" s="45">
        <f>(VLOOKUP($A131,'RevPAR Raw Data'!$B$6:$BE$49,'RevPAR Raw Data'!BA$1,FALSE))/100</f>
        <v>0.14881072389644701</v>
      </c>
      <c r="AE132" s="45">
        <f>(VLOOKUP($A131,'RevPAR Raw Data'!$B$6:$BE$49,'RevPAR Raw Data'!BB$1,FALSE))/100</f>
        <v>0.16883398308573799</v>
      </c>
      <c r="AF132" s="44">
        <f>(VLOOKUP($A131,'RevPAR Raw Data'!$B$6:$BE$49,'RevPAR Raw Data'!BC$1,FALSE))/100</f>
        <v>0.15887906977612901</v>
      </c>
      <c r="AG132" s="46">
        <f>(VLOOKUP($A131,'RevPAR Raw Data'!$B$6:$BE$49,'RevPAR Raw Data'!BE$1,FALSE))/100</f>
        <v>0.117411756410452</v>
      </c>
    </row>
    <row r="133" spans="1:33" x14ac:dyDescent="0.2">
      <c r="A133" s="93"/>
      <c r="B133" s="71"/>
      <c r="C133" s="72"/>
      <c r="D133" s="72"/>
      <c r="E133" s="72"/>
      <c r="F133" s="72"/>
      <c r="G133" s="73"/>
      <c r="H133" s="53"/>
      <c r="I133" s="53"/>
      <c r="J133" s="73"/>
      <c r="K133" s="74"/>
      <c r="M133" s="75"/>
      <c r="N133" s="76"/>
      <c r="O133" s="76"/>
      <c r="P133" s="76"/>
      <c r="Q133" s="76"/>
      <c r="R133" s="77"/>
      <c r="S133" s="76"/>
      <c r="T133" s="76"/>
      <c r="U133" s="77"/>
      <c r="V133" s="78"/>
      <c r="X133" s="75"/>
      <c r="Y133" s="76"/>
      <c r="Z133" s="76"/>
      <c r="AA133" s="76"/>
      <c r="AB133" s="76"/>
      <c r="AC133" s="77"/>
      <c r="AD133" s="76"/>
      <c r="AE133" s="76"/>
      <c r="AF133" s="77"/>
      <c r="AG133" s="78"/>
    </row>
    <row r="134" spans="1:33" x14ac:dyDescent="0.2">
      <c r="A134" s="70" t="s">
        <v>61</v>
      </c>
      <c r="B134" s="71">
        <f>(VLOOKUP($A134,'Occupancy Raw Data'!$B$8:$BE$45,'Occupancy Raw Data'!AG$3,FALSE))/100</f>
        <v>0.38441446613088404</v>
      </c>
      <c r="C134" s="72">
        <f>(VLOOKUP($A134,'Occupancy Raw Data'!$B$8:$BE$45,'Occupancy Raw Data'!AH$3,FALSE))/100</f>
        <v>0.45298507462686499</v>
      </c>
      <c r="D134" s="72">
        <f>(VLOOKUP($A134,'Occupancy Raw Data'!$B$8:$BE$45,'Occupancy Raw Data'!AI$3,FALSE))/100</f>
        <v>0.45950057405281197</v>
      </c>
      <c r="E134" s="72">
        <f>(VLOOKUP($A134,'Occupancy Raw Data'!$B$8:$BE$45,'Occupancy Raw Data'!AJ$3,FALSE))/100</f>
        <v>0.47049368541905801</v>
      </c>
      <c r="F134" s="72">
        <f>(VLOOKUP($A134,'Occupancy Raw Data'!$B$8:$BE$45,'Occupancy Raw Data'!AK$3,FALSE))/100</f>
        <v>0.43837543053960898</v>
      </c>
      <c r="G134" s="73">
        <f>(VLOOKUP($A134,'Occupancy Raw Data'!$B$8:$BE$45,'Occupancy Raw Data'!AL$3,FALSE))/100</f>
        <v>0.44115384615384601</v>
      </c>
      <c r="H134" s="53">
        <f>(VLOOKUP($A134,'Occupancy Raw Data'!$B$8:$BE$45,'Occupancy Raw Data'!AN$3,FALSE))/100</f>
        <v>0.48438576349024104</v>
      </c>
      <c r="I134" s="53">
        <f>(VLOOKUP($A134,'Occupancy Raw Data'!$B$8:$BE$45,'Occupancy Raw Data'!AO$3,FALSE))/100</f>
        <v>0.48369690011480998</v>
      </c>
      <c r="J134" s="73">
        <f>(VLOOKUP($A134,'Occupancy Raw Data'!$B$8:$BE$45,'Occupancy Raw Data'!AP$3,FALSE))/100</f>
        <v>0.48404133180252501</v>
      </c>
      <c r="K134" s="74">
        <f>(VLOOKUP($A134,'Occupancy Raw Data'!$B$8:$BE$45,'Occupancy Raw Data'!AR$3,FALSE))/100</f>
        <v>0.45340741348204</v>
      </c>
      <c r="M134" s="75">
        <f>VLOOKUP($A134,'ADR Raw Data'!$B$6:$BE$43,'ADR Raw Data'!AG$1,FALSE)</f>
        <v>85.323890838497704</v>
      </c>
      <c r="N134" s="76">
        <f>VLOOKUP($A134,'ADR Raw Data'!$B$6:$BE$43,'ADR Raw Data'!AH$1,FALSE)</f>
        <v>91.807595995437794</v>
      </c>
      <c r="O134" s="76">
        <f>VLOOKUP($A134,'ADR Raw Data'!$B$6:$BE$43,'ADR Raw Data'!AI$1,FALSE)</f>
        <v>94.183637329002394</v>
      </c>
      <c r="P134" s="76">
        <f>VLOOKUP($A134,'ADR Raw Data'!$B$6:$BE$43,'ADR Raw Data'!AJ$1,FALSE)</f>
        <v>96.228030136651995</v>
      </c>
      <c r="Q134" s="76">
        <f>VLOOKUP($A134,'ADR Raw Data'!$B$6:$BE$43,'ADR Raw Data'!AK$1,FALSE)</f>
        <v>90.471612649774102</v>
      </c>
      <c r="R134" s="77">
        <f>VLOOKUP($A134,'ADR Raw Data'!$B$6:$BE$43,'ADR Raw Data'!AL$1,FALSE)</f>
        <v>91.849978659448993</v>
      </c>
      <c r="S134" s="76">
        <f>VLOOKUP($A134,'ADR Raw Data'!$B$6:$BE$43,'ADR Raw Data'!AN$1,FALSE)</f>
        <v>93.979240341313101</v>
      </c>
      <c r="T134" s="76">
        <f>VLOOKUP($A134,'ADR Raw Data'!$B$6:$BE$43,'ADR Raw Data'!AO$1,FALSE)</f>
        <v>94.360836102539693</v>
      </c>
      <c r="U134" s="77">
        <f>VLOOKUP($A134,'ADR Raw Data'!$B$6:$BE$43,'ADR Raw Data'!AP$1,FALSE)</f>
        <v>94.169902454933506</v>
      </c>
      <c r="V134" s="78">
        <f>VLOOKUP($A134,'ADR Raw Data'!$B$6:$BE$43,'ADR Raw Data'!AR$1,FALSE)</f>
        <v>92.557597692105901</v>
      </c>
      <c r="X134" s="75">
        <f>VLOOKUP($A134,'RevPAR Raw Data'!$B$6:$BE$43,'RevPAR Raw Data'!AG$1,FALSE)</f>
        <v>32.7997379448909</v>
      </c>
      <c r="Y134" s="76">
        <f>VLOOKUP($A134,'RevPAR Raw Data'!$B$6:$BE$43,'RevPAR Raw Data'!AH$1,FALSE)</f>
        <v>41.587470723306502</v>
      </c>
      <c r="Z134" s="76">
        <f>VLOOKUP($A134,'RevPAR Raw Data'!$B$6:$BE$43,'RevPAR Raw Data'!AI$1,FALSE)</f>
        <v>43.277435419058499</v>
      </c>
      <c r="AA134" s="76">
        <f>VLOOKUP($A134,'RevPAR Raw Data'!$B$6:$BE$43,'RevPAR Raw Data'!AJ$1,FALSE)</f>
        <v>45.274680539609598</v>
      </c>
      <c r="AB134" s="76">
        <f>VLOOKUP($A134,'RevPAR Raw Data'!$B$6:$BE$43,'RevPAR Raw Data'!AK$1,FALSE)</f>
        <v>39.6605321469575</v>
      </c>
      <c r="AC134" s="77">
        <f>VLOOKUP($A134,'RevPAR Raw Data'!$B$6:$BE$43,'RevPAR Raw Data'!AL$1,FALSE)</f>
        <v>40.5199713547646</v>
      </c>
      <c r="AD134" s="76">
        <f>VLOOKUP($A134,'RevPAR Raw Data'!$B$6:$BE$43,'RevPAR Raw Data'!AN$1,FALSE)</f>
        <v>45.522206084959798</v>
      </c>
      <c r="AE134" s="76">
        <f>VLOOKUP($A134,'RevPAR Raw Data'!$B$6:$BE$43,'RevPAR Raw Data'!AO$1,FALSE)</f>
        <v>45.642043915040098</v>
      </c>
      <c r="AF134" s="77">
        <f>VLOOKUP($A134,'RevPAR Raw Data'!$B$6:$BE$43,'RevPAR Raw Data'!AP$1,FALSE)</f>
        <v>45.582124999999998</v>
      </c>
      <c r="AG134" s="78">
        <f>VLOOKUP($A134,'RevPAR Raw Data'!$B$6:$BE$43,'RevPAR Raw Data'!AR$1,FALSE)</f>
        <v>41.966300967689001</v>
      </c>
    </row>
    <row r="135" spans="1:33" x14ac:dyDescent="0.2">
      <c r="A135" s="55" t="s">
        <v>14</v>
      </c>
      <c r="B135" s="43">
        <f>(VLOOKUP($A134,'Occupancy Raw Data'!$B$8:$BE$51,'Occupancy Raw Data'!AT$3,FALSE))/100</f>
        <v>4.6964355608846396E-3</v>
      </c>
      <c r="C135" s="44">
        <f>(VLOOKUP($A134,'Occupancy Raw Data'!$B$8:$BE$51,'Occupancy Raw Data'!AU$3,FALSE))/100</f>
        <v>7.3950166607622297E-2</v>
      </c>
      <c r="D135" s="44">
        <f>(VLOOKUP($A134,'Occupancy Raw Data'!$B$8:$BE$51,'Occupancy Raw Data'!AV$3,FALSE))/100</f>
        <v>-6.6643691019161094E-2</v>
      </c>
      <c r="E135" s="44">
        <f>(VLOOKUP($A134,'Occupancy Raw Data'!$B$8:$BE$51,'Occupancy Raw Data'!AW$3,FALSE))/100</f>
        <v>-1.6230132011322701E-2</v>
      </c>
      <c r="F135" s="44">
        <f>(VLOOKUP($A134,'Occupancy Raw Data'!$B$8:$BE$51,'Occupancy Raw Data'!AX$3,FALSE))/100</f>
        <v>-5.2036772976811099E-2</v>
      </c>
      <c r="G135" s="44">
        <f>(VLOOKUP($A134,'Occupancy Raw Data'!$B$8:$BE$51,'Occupancy Raw Data'!AY$3,FALSE))/100</f>
        <v>-1.4216713121890601E-2</v>
      </c>
      <c r="H135" s="45">
        <f>(VLOOKUP($A134,'Occupancy Raw Data'!$B$8:$BE$51,'Occupancy Raw Data'!BA$3,FALSE))/100</f>
        <v>-6.9948284204802398E-3</v>
      </c>
      <c r="I135" s="45">
        <f>(VLOOKUP($A134,'Occupancy Raw Data'!$B$8:$BE$51,'Occupancy Raw Data'!BB$3,FALSE))/100</f>
        <v>1.02774244214644E-2</v>
      </c>
      <c r="J135" s="44">
        <f>(VLOOKUP($A134,'Occupancy Raw Data'!$B$8:$BE$51,'Occupancy Raw Data'!BC$3,FALSE))/100</f>
        <v>1.5606927760292799E-3</v>
      </c>
      <c r="K135" s="46">
        <f>(VLOOKUP($A134,'Occupancy Raw Data'!$B$8:$BE$51,'Occupancy Raw Data'!BE$3,FALSE))/100</f>
        <v>-9.4912933388928197E-3</v>
      </c>
      <c r="M135" s="43">
        <f>(VLOOKUP($A134,'ADR Raw Data'!$B$6:$BE$49,'ADR Raw Data'!AT$1,FALSE))/100</f>
        <v>6.8687074251963798E-3</v>
      </c>
      <c r="N135" s="44">
        <f>(VLOOKUP($A134,'ADR Raw Data'!$B$6:$BE$49,'ADR Raw Data'!AU$1,FALSE))/100</f>
        <v>9.8902558959721391E-3</v>
      </c>
      <c r="O135" s="44">
        <f>(VLOOKUP($A134,'ADR Raw Data'!$B$6:$BE$49,'ADR Raw Data'!AV$1,FALSE))/100</f>
        <v>-1.6486498582507801E-2</v>
      </c>
      <c r="P135" s="44">
        <f>(VLOOKUP($A134,'ADR Raw Data'!$B$6:$BE$49,'ADR Raw Data'!AW$1,FALSE))/100</f>
        <v>2.6885810125131401E-2</v>
      </c>
      <c r="Q135" s="44">
        <f>(VLOOKUP($A134,'ADR Raw Data'!$B$6:$BE$49,'ADR Raw Data'!AX$1,FALSE))/100</f>
        <v>7.7947722056192804E-3</v>
      </c>
      <c r="R135" s="44">
        <f>(VLOOKUP($A134,'ADR Raw Data'!$B$6:$BE$49,'ADR Raw Data'!AY$1,FALSE))/100</f>
        <v>6.1746389118926001E-3</v>
      </c>
      <c r="S135" s="45">
        <f>(VLOOKUP($A134,'ADR Raw Data'!$B$6:$BE$49,'ADR Raw Data'!BA$1,FALSE))/100</f>
        <v>1.5907043648940401E-2</v>
      </c>
      <c r="T135" s="45">
        <f>(VLOOKUP($A134,'ADR Raw Data'!$B$6:$BE$49,'ADR Raw Data'!BB$1,FALSE))/100</f>
        <v>1.70082041397457E-2</v>
      </c>
      <c r="U135" s="44">
        <f>(VLOOKUP($A134,'ADR Raw Data'!$B$6:$BE$49,'ADR Raw Data'!BC$1,FALSE))/100</f>
        <v>1.6471058919676998E-2</v>
      </c>
      <c r="V135" s="46">
        <f>(VLOOKUP($A134,'ADR Raw Data'!$B$6:$BE$49,'ADR Raw Data'!BE$1,FALSE))/100</f>
        <v>9.3909107514296899E-3</v>
      </c>
      <c r="X135" s="43">
        <f>(VLOOKUP($A134,'RevPAR Raw Data'!$B$6:$BE$49,'RevPAR Raw Data'!AT$1,FALSE))/100</f>
        <v>1.159740142789E-2</v>
      </c>
      <c r="Y135" s="44">
        <f>(VLOOKUP($A134,'RevPAR Raw Data'!$B$6:$BE$49,'RevPAR Raw Data'!AU$1,FALSE))/100</f>
        <v>8.4571808574893603E-2</v>
      </c>
      <c r="Z135" s="44">
        <f>(VLOOKUP($A134,'RevPAR Raw Data'!$B$6:$BE$49,'RevPAR Raw Data'!AV$1,FALSE))/100</f>
        <v>-8.2031468484148412E-2</v>
      </c>
      <c r="AA135" s="44">
        <f>(VLOOKUP($A134,'RevPAR Raw Data'!$B$6:$BE$49,'RevPAR Raw Data'!AW$1,FALSE))/100</f>
        <v>1.02193178662464E-2</v>
      </c>
      <c r="AB135" s="44">
        <f>(VLOOKUP($A134,'RevPAR Raw Data'!$B$6:$BE$49,'RevPAR Raw Data'!AX$1,FALSE))/100</f>
        <v>-4.4647615562861495E-2</v>
      </c>
      <c r="AC135" s="44">
        <f>(VLOOKUP($A134,'RevPAR Raw Data'!$B$6:$BE$49,'RevPAR Raw Data'!AY$1,FALSE))/100</f>
        <v>-8.1298572800396988E-3</v>
      </c>
      <c r="AD135" s="45">
        <f>(VLOOKUP($A134,'RevPAR Raw Data'!$B$6:$BE$49,'RevPAR Raw Data'!BA$1,FALSE))/100</f>
        <v>8.8009481874587701E-3</v>
      </c>
      <c r="AE135" s="45">
        <f>(VLOOKUP($A134,'RevPAR Raw Data'!$B$6:$BE$49,'RevPAR Raw Data'!BB$1,FALSE))/100</f>
        <v>2.7460429093801298E-2</v>
      </c>
      <c r="AF135" s="44">
        <f>(VLOOKUP($A134,'RevPAR Raw Data'!$B$6:$BE$49,'RevPAR Raw Data'!BC$1,FALSE))/100</f>
        <v>1.8057457958375801E-2</v>
      </c>
      <c r="AG135" s="46">
        <f>(VLOOKUP($A134,'RevPAR Raw Data'!$B$6:$BE$49,'RevPAR Raw Data'!BE$1,FALSE))/100</f>
        <v>-1.89514476124305E-4</v>
      </c>
    </row>
    <row r="136" spans="1:33" x14ac:dyDescent="0.2">
      <c r="A136" s="93"/>
      <c r="B136" s="71"/>
      <c r="C136" s="72"/>
      <c r="D136" s="72"/>
      <c r="E136" s="72"/>
      <c r="F136" s="72"/>
      <c r="G136" s="73"/>
      <c r="H136" s="53"/>
      <c r="I136" s="53"/>
      <c r="J136" s="73"/>
      <c r="K136" s="74"/>
      <c r="M136" s="75"/>
      <c r="N136" s="76"/>
      <c r="O136" s="76"/>
      <c r="P136" s="76"/>
      <c r="Q136" s="76"/>
      <c r="R136" s="77"/>
      <c r="S136" s="76"/>
      <c r="T136" s="76"/>
      <c r="U136" s="77"/>
      <c r="V136" s="78"/>
      <c r="X136" s="75"/>
      <c r="Y136" s="76"/>
      <c r="Z136" s="76"/>
      <c r="AA136" s="76"/>
      <c r="AB136" s="76"/>
      <c r="AC136" s="77"/>
      <c r="AD136" s="76"/>
      <c r="AE136" s="76"/>
      <c r="AF136" s="77"/>
      <c r="AG136" s="78"/>
    </row>
    <row r="137" spans="1:33" x14ac:dyDescent="0.2">
      <c r="A137" s="70" t="s">
        <v>60</v>
      </c>
      <c r="B137" s="71">
        <f>(VLOOKUP($A137,'Occupancy Raw Data'!$B$8:$BE$54,'Occupancy Raw Data'!AG$3,FALSE))/100</f>
        <v>0.48599726775956198</v>
      </c>
      <c r="C137" s="72">
        <f>(VLOOKUP($A137,'Occupancy Raw Data'!$B$8:$BE$54,'Occupancy Raw Data'!AH$3,FALSE))/100</f>
        <v>0.551571038251366</v>
      </c>
      <c r="D137" s="72">
        <f>(VLOOKUP($A137,'Occupancy Raw Data'!$B$8:$BE$54,'Occupancy Raw Data'!AI$3,FALSE))/100</f>
        <v>0.53628756830600999</v>
      </c>
      <c r="E137" s="72">
        <f>(VLOOKUP($A137,'Occupancy Raw Data'!$B$8:$BE$54,'Occupancy Raw Data'!AJ$3,FALSE))/100</f>
        <v>0.54653346994535501</v>
      </c>
      <c r="F137" s="72">
        <f>(VLOOKUP($A137,'Occupancy Raw Data'!$B$8:$BE$54,'Occupancy Raw Data'!AK$3,FALSE))/100</f>
        <v>0.51528346994535501</v>
      </c>
      <c r="G137" s="73">
        <f>(VLOOKUP($A137,'Occupancy Raw Data'!$B$8:$BE$54,'Occupancy Raw Data'!AL$3,FALSE))/100</f>
        <v>0.52713456284152993</v>
      </c>
      <c r="H137" s="53">
        <f>(VLOOKUP($A137,'Occupancy Raw Data'!$B$8:$BE$54,'Occupancy Raw Data'!AN$3,FALSE))/100</f>
        <v>0.50947745901639296</v>
      </c>
      <c r="I137" s="53">
        <f>(VLOOKUP($A137,'Occupancy Raw Data'!$B$8:$BE$54,'Occupancy Raw Data'!AO$3,FALSE))/100</f>
        <v>0.50136612021857896</v>
      </c>
      <c r="J137" s="73">
        <f>(VLOOKUP($A137,'Occupancy Raw Data'!$B$8:$BE$54,'Occupancy Raw Data'!AP$3,FALSE))/100</f>
        <v>0.50542178961748596</v>
      </c>
      <c r="K137" s="74">
        <f>(VLOOKUP($A137,'Occupancy Raw Data'!$B$8:$BE$54,'Occupancy Raw Data'!AR$3,FALSE))/100</f>
        <v>0.52093091334894603</v>
      </c>
      <c r="M137" s="75">
        <f>VLOOKUP($A137,'ADR Raw Data'!$B$6:$BE$54,'ADR Raw Data'!AG$1,FALSE)</f>
        <v>92.273754392129305</v>
      </c>
      <c r="N137" s="76">
        <f>VLOOKUP($A137,'ADR Raw Data'!$B$6:$BE$54,'ADR Raw Data'!AH$1,FALSE)</f>
        <v>95.626250773993803</v>
      </c>
      <c r="O137" s="76">
        <f>VLOOKUP($A137,'ADR Raw Data'!$B$6:$BE$54,'ADR Raw Data'!AI$1,FALSE)</f>
        <v>96.695497532239997</v>
      </c>
      <c r="P137" s="76">
        <f>VLOOKUP($A137,'ADR Raw Data'!$B$6:$BE$54,'ADR Raw Data'!AJ$1,FALSE)</f>
        <v>96.265041399781197</v>
      </c>
      <c r="Q137" s="76">
        <f>VLOOKUP($A137,'ADR Raw Data'!$B$6:$BE$54,'ADR Raw Data'!AK$1,FALSE)</f>
        <v>94.064362883181403</v>
      </c>
      <c r="R137" s="77">
        <f>VLOOKUP($A137,'ADR Raw Data'!$B$6:$BE$54,'ADR Raw Data'!AL$1,FALSE)</f>
        <v>95.052744500955598</v>
      </c>
      <c r="S137" s="76">
        <f>VLOOKUP($A137,'ADR Raw Data'!$B$6:$BE$54,'ADR Raw Data'!AN$1,FALSE)</f>
        <v>92.076145466733706</v>
      </c>
      <c r="T137" s="76">
        <f>VLOOKUP($A137,'ADR Raw Data'!$B$6:$BE$54,'ADR Raw Data'!AO$1,FALSE)</f>
        <v>90.175631811989106</v>
      </c>
      <c r="U137" s="77">
        <f>VLOOKUP($A137,'ADR Raw Data'!$B$6:$BE$54,'ADR Raw Data'!AP$1,FALSE)</f>
        <v>91.133513810287994</v>
      </c>
      <c r="V137" s="78">
        <f>VLOOKUP($A137,'ADR Raw Data'!$B$6:$BE$54,'ADR Raw Data'!AR$1,FALSE)</f>
        <v>93.966302332115703</v>
      </c>
      <c r="X137" s="75">
        <f>VLOOKUP($A137,'RevPAR Raw Data'!$B$6:$BE$54,'RevPAR Raw Data'!AG$1,FALSE)</f>
        <v>44.844792520491801</v>
      </c>
      <c r="Y137" s="76">
        <f>VLOOKUP($A137,'RevPAR Raw Data'!$B$6:$BE$54,'RevPAR Raw Data'!AH$1,FALSE)</f>
        <v>52.744670423497197</v>
      </c>
      <c r="Z137" s="76">
        <f>VLOOKUP($A137,'RevPAR Raw Data'!$B$6:$BE$54,'RevPAR Raw Data'!AI$1,FALSE)</f>
        <v>51.856593237704899</v>
      </c>
      <c r="AA137" s="76">
        <f>VLOOKUP($A137,'RevPAR Raw Data'!$B$6:$BE$54,'RevPAR Raw Data'!AJ$1,FALSE)</f>
        <v>52.612067110655701</v>
      </c>
      <c r="AB137" s="76">
        <f>VLOOKUP($A137,'RevPAR Raw Data'!$B$6:$BE$54,'RevPAR Raw Data'!AK$1,FALSE)</f>
        <v>48.4698113046448</v>
      </c>
      <c r="AC137" s="77">
        <f>VLOOKUP($A137,'RevPAR Raw Data'!$B$6:$BE$54,'RevPAR Raw Data'!AL$1,FALSE)</f>
        <v>50.105586919398903</v>
      </c>
      <c r="AD137" s="76">
        <f>VLOOKUP($A137,'RevPAR Raw Data'!$B$6:$BE$54,'RevPAR Raw Data'!AN$1,FALSE)</f>
        <v>46.910720628415298</v>
      </c>
      <c r="AE137" s="76">
        <f>VLOOKUP($A137,'RevPAR Raw Data'!$B$6:$BE$54,'RevPAR Raw Data'!AO$1,FALSE)</f>
        <v>45.211006659836002</v>
      </c>
      <c r="AF137" s="77">
        <f>VLOOKUP($A137,'RevPAR Raw Data'!$B$6:$BE$54,'RevPAR Raw Data'!AP$1,FALSE)</f>
        <v>46.060863644125597</v>
      </c>
      <c r="AG137" s="78">
        <f>VLOOKUP($A137,'RevPAR Raw Data'!$B$6:$BE$54,'RevPAR Raw Data'!AR$1,FALSE)</f>
        <v>48.949951697892203</v>
      </c>
    </row>
    <row r="138" spans="1:33" x14ac:dyDescent="0.2">
      <c r="A138" s="55" t="s">
        <v>14</v>
      </c>
      <c r="B138" s="43">
        <f>(VLOOKUP($A137,'Occupancy Raw Data'!$B$8:$BE$54,'Occupancy Raw Data'!AT$3,FALSE))/100</f>
        <v>5.03427038895298E-2</v>
      </c>
      <c r="C138" s="44">
        <f>(VLOOKUP($A137,'Occupancy Raw Data'!$B$8:$BE$54,'Occupancy Raw Data'!AU$3,FALSE))/100</f>
        <v>8.5266613538355601E-2</v>
      </c>
      <c r="D138" s="44">
        <f>(VLOOKUP($A137,'Occupancy Raw Data'!$B$8:$BE$54,'Occupancy Raw Data'!AV$3,FALSE))/100</f>
        <v>9.89993931299126E-2</v>
      </c>
      <c r="E138" s="44">
        <f>(VLOOKUP($A137,'Occupancy Raw Data'!$B$8:$BE$54,'Occupancy Raw Data'!AW$3,FALSE))/100</f>
        <v>0.24296653961307399</v>
      </c>
      <c r="F138" s="44">
        <f>(VLOOKUP($A137,'Occupancy Raw Data'!$B$8:$BE$54,'Occupancy Raw Data'!AX$3,FALSE))/100</f>
        <v>0.11591934737653301</v>
      </c>
      <c r="G138" s="44">
        <f>(VLOOKUP($A137,'Occupancy Raw Data'!$B$8:$BE$54,'Occupancy Raw Data'!AY$3,FALSE))/100</f>
        <v>0.116633150563048</v>
      </c>
      <c r="H138" s="45">
        <f>(VLOOKUP($A137,'Occupancy Raw Data'!$B$8:$BE$54,'Occupancy Raw Data'!BA$3,FALSE))/100</f>
        <v>2.2633455643013497E-2</v>
      </c>
      <c r="I138" s="45">
        <f>(VLOOKUP($A137,'Occupancy Raw Data'!$B$8:$BE$54,'Occupancy Raw Data'!BB$3,FALSE))/100</f>
        <v>0.11739065274031001</v>
      </c>
      <c r="J138" s="44">
        <f>(VLOOKUP($A137,'Occupancy Raw Data'!$B$8:$BE$54,'Occupancy Raw Data'!BC$3,FALSE))/100</f>
        <v>6.7534896634834599E-2</v>
      </c>
      <c r="K138" s="46">
        <f>(VLOOKUP($A137,'Occupancy Raw Data'!$B$8:$BE$54,'Occupancy Raw Data'!BE$3,FALSE))/100</f>
        <v>0.102575968296063</v>
      </c>
      <c r="M138" s="43">
        <f>(VLOOKUP($A137,'ADR Raw Data'!$B$6:$BE$52,'ADR Raw Data'!AT$1,FALSE))/100</f>
        <v>1.75131024090046E-2</v>
      </c>
      <c r="N138" s="44">
        <f>(VLOOKUP($A137,'ADR Raw Data'!$B$6:$BE$52,'ADR Raw Data'!AU$1,FALSE))/100</f>
        <v>1.37131774423319E-2</v>
      </c>
      <c r="O138" s="44">
        <f>(VLOOKUP($A137,'ADR Raw Data'!$B$6:$BE$52,'ADR Raw Data'!AV$1,FALSE))/100</f>
        <v>3.5340619063598602E-2</v>
      </c>
      <c r="P138" s="44">
        <f>(VLOOKUP($A137,'ADR Raw Data'!$B$6:$BE$52,'ADR Raw Data'!AW$1,FALSE))/100</f>
        <v>6.7211118323915506E-2</v>
      </c>
      <c r="Q138" s="44">
        <f>(VLOOKUP($A137,'ADR Raw Data'!$B$6:$BE$52,'ADR Raw Data'!AX$1,FALSE))/100</f>
        <v>4.3922417542562604E-2</v>
      </c>
      <c r="R138" s="44">
        <f>(VLOOKUP($A137,'ADR Raw Data'!$B$6:$BE$52,'ADR Raw Data'!AY$1,FALSE))/100</f>
        <v>3.5120384578427803E-2</v>
      </c>
      <c r="S138" s="45">
        <f>(VLOOKUP($A137,'ADR Raw Data'!$B$6:$BE$52,'ADR Raw Data'!BA$1,FALSE))/100</f>
        <v>5.8557837062216201E-3</v>
      </c>
      <c r="T138" s="45">
        <f>(VLOOKUP($A137,'ADR Raw Data'!$B$6:$BE$52,'ADR Raw Data'!BB$1,FALSE))/100</f>
        <v>2.0510205779832397E-2</v>
      </c>
      <c r="U138" s="44">
        <f>(VLOOKUP($A137,'ADR Raw Data'!$B$6:$BE$52,'ADR Raw Data'!BC$1,FALSE))/100</f>
        <v>1.2203846978497801E-2</v>
      </c>
      <c r="V138" s="46">
        <f>(VLOOKUP($A137,'ADR Raw Data'!$B$6:$BE$52,'ADR Raw Data'!BE$1,FALSE))/100</f>
        <v>2.9041697949849499E-2</v>
      </c>
      <c r="X138" s="43">
        <f>(VLOOKUP($A137,'RevPAR Raw Data'!$B$6:$BE$52,'RevPAR Raw Data'!AT$1,FALSE))/100</f>
        <v>6.8737463227297999E-2</v>
      </c>
      <c r="Y138" s="44">
        <f>(VLOOKUP($A137,'RevPAR Raw Data'!$B$6:$BE$52,'RevPAR Raw Data'!AU$1,FALSE))/100</f>
        <v>0.100149067182045</v>
      </c>
      <c r="Z138" s="44">
        <f>(VLOOKUP($A137,'RevPAR Raw Data'!$B$6:$BE$52,'RevPAR Raw Data'!AV$1,FALSE))/100</f>
        <v>0.13783871203364201</v>
      </c>
      <c r="AA138" s="44">
        <f>(VLOOKUP($A137,'RevPAR Raw Data'!$B$6:$BE$52,'RevPAR Raw Data'!AW$1,FALSE))/100</f>
        <v>0.326507710779677</v>
      </c>
      <c r="AB138" s="44">
        <f>(VLOOKUP($A137,'RevPAR Raw Data'!$B$6:$BE$52,'RevPAR Raw Data'!AX$1,FALSE))/100</f>
        <v>0.16493322289582998</v>
      </c>
      <c r="AC138" s="44">
        <f>(VLOOKUP($A137,'RevPAR Raw Data'!$B$6:$BE$52,'RevPAR Raw Data'!AY$1,FALSE))/100</f>
        <v>0.15584973624384399</v>
      </c>
      <c r="AD138" s="45">
        <f>(VLOOKUP($A137,'RevPAR Raw Data'!$B$6:$BE$52,'RevPAR Raw Data'!BA$1,FALSE))/100</f>
        <v>2.8621775970005002E-2</v>
      </c>
      <c r="AE138" s="45">
        <f>(VLOOKUP($A137,'RevPAR Raw Data'!$B$6:$BE$52,'RevPAR Raw Data'!BB$1,FALSE))/100</f>
        <v>0.140308564964475</v>
      </c>
      <c r="AF138" s="44">
        <f>(VLOOKUP($A137,'RevPAR Raw Data'!$B$6:$BE$52,'RevPAR Raw Data'!BC$1,FALSE))/100</f>
        <v>8.0562929157572696E-2</v>
      </c>
      <c r="AG138" s="46">
        <f>(VLOOKUP($A137,'RevPAR Raw Data'!$B$6:$BE$52,'RevPAR Raw Data'!BE$1,FALSE))/100</f>
        <v>0.13459664653407999</v>
      </c>
    </row>
    <row r="139" spans="1:33" x14ac:dyDescent="0.2">
      <c r="A139" s="93"/>
      <c r="B139" s="71"/>
      <c r="C139" s="72"/>
      <c r="D139" s="72"/>
      <c r="E139" s="72"/>
      <c r="F139" s="72"/>
      <c r="G139" s="73"/>
      <c r="H139" s="53"/>
      <c r="I139" s="53"/>
      <c r="J139" s="73"/>
      <c r="K139" s="74"/>
      <c r="M139" s="75"/>
      <c r="N139" s="76"/>
      <c r="O139" s="76"/>
      <c r="P139" s="76"/>
      <c r="Q139" s="76"/>
      <c r="R139" s="77"/>
      <c r="S139" s="76"/>
      <c r="T139" s="76"/>
      <c r="U139" s="77"/>
      <c r="V139" s="78"/>
      <c r="X139" s="75"/>
      <c r="Y139" s="76"/>
      <c r="Z139" s="76"/>
      <c r="AA139" s="76"/>
      <c r="AB139" s="76"/>
      <c r="AC139" s="77"/>
      <c r="AD139" s="76"/>
      <c r="AE139" s="76"/>
      <c r="AF139" s="77"/>
      <c r="AG139" s="78"/>
    </row>
    <row r="140" spans="1:33" x14ac:dyDescent="0.2">
      <c r="A140" s="70" t="s">
        <v>62</v>
      </c>
      <c r="B140" s="71">
        <f>(VLOOKUP($A140,'Occupancy Raw Data'!$B$8:$BE$45,'Occupancy Raw Data'!AG$3,FALSE))/100</f>
        <v>0.42704169046259205</v>
      </c>
      <c r="C140" s="72">
        <f>(VLOOKUP($A140,'Occupancy Raw Data'!$B$8:$BE$45,'Occupancy Raw Data'!AH$3,FALSE))/100</f>
        <v>0.48029697315819497</v>
      </c>
      <c r="D140" s="72">
        <f>(VLOOKUP($A140,'Occupancy Raw Data'!$B$8:$BE$45,'Occupancy Raw Data'!AI$3,FALSE))/100</f>
        <v>0.472444317532838</v>
      </c>
      <c r="E140" s="72">
        <f>(VLOOKUP($A140,'Occupancy Raw Data'!$B$8:$BE$45,'Occupancy Raw Data'!AJ$3,FALSE))/100</f>
        <v>0.48436607652769803</v>
      </c>
      <c r="F140" s="72">
        <f>(VLOOKUP($A140,'Occupancy Raw Data'!$B$8:$BE$45,'Occupancy Raw Data'!AK$3,FALSE))/100</f>
        <v>0.47351513420902303</v>
      </c>
      <c r="G140" s="73">
        <f>(VLOOKUP($A140,'Occupancy Raw Data'!$B$8:$BE$45,'Occupancy Raw Data'!AL$3,FALSE))/100</f>
        <v>0.46753283837806897</v>
      </c>
      <c r="H140" s="53">
        <f>(VLOOKUP($A140,'Occupancy Raw Data'!$B$8:$BE$45,'Occupancy Raw Data'!AN$3,FALSE))/100</f>
        <v>0.51127926898914899</v>
      </c>
      <c r="I140" s="53">
        <f>(VLOOKUP($A140,'Occupancy Raw Data'!$B$8:$BE$45,'Occupancy Raw Data'!AO$3,FALSE))/100</f>
        <v>0.52177327241576199</v>
      </c>
      <c r="J140" s="73">
        <f>(VLOOKUP($A140,'Occupancy Raw Data'!$B$8:$BE$45,'Occupancy Raw Data'!AP$3,FALSE))/100</f>
        <v>0.51652627070245505</v>
      </c>
      <c r="K140" s="74">
        <f>(VLOOKUP($A140,'Occupancy Raw Data'!$B$8:$BE$45,'Occupancy Raw Data'!AR$3,FALSE))/100</f>
        <v>0.48153096189932199</v>
      </c>
      <c r="M140" s="75">
        <f>VLOOKUP($A140,'ADR Raw Data'!$B$6:$BE$43,'ADR Raw Data'!AG$1,FALSE)</f>
        <v>77.364112102975497</v>
      </c>
      <c r="N140" s="76">
        <f>VLOOKUP($A140,'ADR Raw Data'!$B$6:$BE$43,'ADR Raw Data'!AH$1,FALSE)</f>
        <v>80.874371343638501</v>
      </c>
      <c r="O140" s="76">
        <f>VLOOKUP($A140,'ADR Raw Data'!$B$6:$BE$43,'ADR Raw Data'!AI$1,FALSE)</f>
        <v>82.369628482925293</v>
      </c>
      <c r="P140" s="76">
        <f>VLOOKUP($A140,'ADR Raw Data'!$B$6:$BE$43,'ADR Raw Data'!AJ$1,FALSE)</f>
        <v>82.443555298452395</v>
      </c>
      <c r="Q140" s="76">
        <f>VLOOKUP($A140,'ADR Raw Data'!$B$6:$BE$43,'ADR Raw Data'!AK$1,FALSE)</f>
        <v>81.263040328659699</v>
      </c>
      <c r="R140" s="77">
        <f>VLOOKUP($A140,'ADR Raw Data'!$B$6:$BE$43,'ADR Raw Data'!AL$1,FALSE)</f>
        <v>80.939179121113995</v>
      </c>
      <c r="S140" s="76">
        <f>VLOOKUP($A140,'ADR Raw Data'!$B$6:$BE$43,'ADR Raw Data'!AN$1,FALSE)</f>
        <v>85.629408209997194</v>
      </c>
      <c r="T140" s="76">
        <f>VLOOKUP($A140,'ADR Raw Data'!$B$6:$BE$43,'ADR Raw Data'!AO$1,FALSE)</f>
        <v>85.719400191544594</v>
      </c>
      <c r="U140" s="77">
        <f>VLOOKUP($A140,'ADR Raw Data'!$B$6:$BE$43,'ADR Raw Data'!AP$1,FALSE)</f>
        <v>85.674861281182999</v>
      </c>
      <c r="V140" s="78">
        <f>VLOOKUP($A140,'ADR Raw Data'!$B$6:$BE$43,'ADR Raw Data'!AR$1,FALSE)</f>
        <v>82.390564353940306</v>
      </c>
      <c r="X140" s="75">
        <f>VLOOKUP($A140,'RevPAR Raw Data'!$B$6:$BE$43,'RevPAR Raw Data'!AG$1,FALSE)</f>
        <v>33.0377012135922</v>
      </c>
      <c r="Y140" s="76">
        <f>VLOOKUP($A140,'RevPAR Raw Data'!$B$6:$BE$43,'RevPAR Raw Data'!AH$1,FALSE)</f>
        <v>38.843715762421397</v>
      </c>
      <c r="Z140" s="76">
        <f>VLOOKUP($A140,'RevPAR Raw Data'!$B$6:$BE$43,'RevPAR Raw Data'!AI$1,FALSE)</f>
        <v>38.915062914049102</v>
      </c>
      <c r="AA140" s="76">
        <f>VLOOKUP($A140,'RevPAR Raw Data'!$B$6:$BE$43,'RevPAR Raw Data'!AJ$1,FALSE)</f>
        <v>39.932861414905702</v>
      </c>
      <c r="AB140" s="76">
        <f>VLOOKUP($A140,'RevPAR Raw Data'!$B$6:$BE$43,'RevPAR Raw Data'!AK$1,FALSE)</f>
        <v>38.479279447458502</v>
      </c>
      <c r="AC140" s="77">
        <f>VLOOKUP($A140,'RevPAR Raw Data'!$B$6:$BE$43,'RevPAR Raw Data'!AL$1,FALSE)</f>
        <v>37.841724150485398</v>
      </c>
      <c r="AD140" s="76">
        <f>VLOOKUP($A140,'RevPAR Raw Data'!$B$6:$BE$43,'RevPAR Raw Data'!AN$1,FALSE)</f>
        <v>43.780541233580799</v>
      </c>
      <c r="AE140" s="76">
        <f>VLOOKUP($A140,'RevPAR Raw Data'!$B$6:$BE$43,'RevPAR Raw Data'!AO$1,FALSE)</f>
        <v>44.726091947458499</v>
      </c>
      <c r="AF140" s="77">
        <f>VLOOKUP($A140,'RevPAR Raw Data'!$B$6:$BE$43,'RevPAR Raw Data'!AP$1,FALSE)</f>
        <v>44.253316590519702</v>
      </c>
      <c r="AG140" s="78">
        <f>VLOOKUP($A140,'RevPAR Raw Data'!$B$6:$BE$43,'RevPAR Raw Data'!AR$1,FALSE)</f>
        <v>39.673607704780899</v>
      </c>
    </row>
    <row r="141" spans="1:33" x14ac:dyDescent="0.2">
      <c r="A141" s="55" t="s">
        <v>14</v>
      </c>
      <c r="B141" s="43">
        <f>(VLOOKUP($A140,'Occupancy Raw Data'!$B$8:$BE$51,'Occupancy Raw Data'!AT$3,FALSE))/100</f>
        <v>-2.3428020898827298E-2</v>
      </c>
      <c r="C141" s="44">
        <f>(VLOOKUP($A140,'Occupancy Raw Data'!$B$8:$BE$51,'Occupancy Raw Data'!AU$3,FALSE))/100</f>
        <v>1.18794059577576E-2</v>
      </c>
      <c r="D141" s="44">
        <f>(VLOOKUP($A140,'Occupancy Raw Data'!$B$8:$BE$51,'Occupancy Raw Data'!AV$3,FALSE))/100</f>
        <v>-6.4039236680113701E-2</v>
      </c>
      <c r="E141" s="44">
        <f>(VLOOKUP($A140,'Occupancy Raw Data'!$B$8:$BE$51,'Occupancy Raw Data'!AW$3,FALSE))/100</f>
        <v>-3.1681422646775502E-2</v>
      </c>
      <c r="F141" s="44">
        <f>(VLOOKUP($A140,'Occupancy Raw Data'!$B$8:$BE$51,'Occupancy Raw Data'!AX$3,FALSE))/100</f>
        <v>-6.2842969094341894E-2</v>
      </c>
      <c r="G141" s="44">
        <f>(VLOOKUP($A140,'Occupancy Raw Data'!$B$8:$BE$51,'Occupancy Raw Data'!AY$3,FALSE))/100</f>
        <v>-3.4898563855890498E-2</v>
      </c>
      <c r="H141" s="45">
        <f>(VLOOKUP($A140,'Occupancy Raw Data'!$B$8:$BE$51,'Occupancy Raw Data'!BA$3,FALSE))/100</f>
        <v>1.7365649594931602E-3</v>
      </c>
      <c r="I141" s="45">
        <f>(VLOOKUP($A140,'Occupancy Raw Data'!$B$8:$BE$51,'Occupancy Raw Data'!BB$3,FALSE))/100</f>
        <v>1.95953444006997E-2</v>
      </c>
      <c r="J141" s="44">
        <f>(VLOOKUP($A140,'Occupancy Raw Data'!$B$8:$BE$51,'Occupancy Raw Data'!BC$3,FALSE))/100</f>
        <v>1.06777701550384E-2</v>
      </c>
      <c r="K141" s="46">
        <f>(VLOOKUP($A140,'Occupancy Raw Data'!$B$8:$BE$51,'Occupancy Raw Data'!BE$3,FALSE))/100</f>
        <v>-2.13733586299381E-2</v>
      </c>
      <c r="M141" s="43">
        <f>(VLOOKUP($A140,'ADR Raw Data'!$B$6:$BE$49,'ADR Raw Data'!AT$1,FALSE))/100</f>
        <v>1.1145571385713701E-3</v>
      </c>
      <c r="N141" s="44">
        <f>(VLOOKUP($A140,'ADR Raw Data'!$B$6:$BE$49,'ADR Raw Data'!AU$1,FALSE))/100</f>
        <v>-1.1086126357880199E-2</v>
      </c>
      <c r="O141" s="44">
        <f>(VLOOKUP($A140,'ADR Raw Data'!$B$6:$BE$49,'ADR Raw Data'!AV$1,FALSE))/100</f>
        <v>-3.0046506171303097E-2</v>
      </c>
      <c r="P141" s="44">
        <f>(VLOOKUP($A140,'ADR Raw Data'!$B$6:$BE$49,'ADR Raw Data'!AW$1,FALSE))/100</f>
        <v>4.0197434243551501E-3</v>
      </c>
      <c r="Q141" s="44">
        <f>(VLOOKUP($A140,'ADR Raw Data'!$B$6:$BE$49,'ADR Raw Data'!AX$1,FALSE))/100</f>
        <v>1.82974195236114E-2</v>
      </c>
      <c r="R141" s="44">
        <f>(VLOOKUP($A140,'ADR Raw Data'!$B$6:$BE$49,'ADR Raw Data'!AY$1,FALSE))/100</f>
        <v>-4.1745336936106804E-3</v>
      </c>
      <c r="S141" s="45">
        <f>(VLOOKUP($A140,'ADR Raw Data'!$B$6:$BE$49,'ADR Raw Data'!BA$1,FALSE))/100</f>
        <v>-2.5991663500878497E-3</v>
      </c>
      <c r="T141" s="45">
        <f>(VLOOKUP($A140,'ADR Raw Data'!$B$6:$BE$49,'ADR Raw Data'!BB$1,FALSE))/100</f>
        <v>-7.7375097791687296E-3</v>
      </c>
      <c r="U141" s="44">
        <f>(VLOOKUP($A140,'ADR Raw Data'!$B$6:$BE$49,'ADR Raw Data'!BC$1,FALSE))/100</f>
        <v>-5.1751057217289901E-3</v>
      </c>
      <c r="V141" s="46">
        <f>(VLOOKUP($A140,'ADR Raw Data'!$B$6:$BE$49,'ADR Raw Data'!BE$1,FALSE))/100</f>
        <v>-3.9272355247646504E-3</v>
      </c>
      <c r="X141" s="43">
        <f>(VLOOKUP($A140,'RevPAR Raw Data'!$B$6:$BE$49,'RevPAR Raw Data'!AT$1,FALSE))/100</f>
        <v>-2.2339575628191301E-2</v>
      </c>
      <c r="Y141" s="44">
        <f>(VLOOKUP($A140,'RevPAR Raw Data'!$B$6:$BE$49,'RevPAR Raw Data'!AU$1,FALSE))/100</f>
        <v>6.6158300437310798E-4</v>
      </c>
      <c r="Z141" s="44">
        <f>(VLOOKUP($A140,'RevPAR Raw Data'!$B$6:$BE$49,'RevPAR Raw Data'!AV$1,FALSE))/100</f>
        <v>-9.2161587531302297E-2</v>
      </c>
      <c r="AA141" s="44">
        <f>(VLOOKUP($A140,'RevPAR Raw Data'!$B$6:$BE$49,'RevPAR Raw Data'!AW$1,FALSE))/100</f>
        <v>-2.7789030412778998E-2</v>
      </c>
      <c r="AB141" s="44">
        <f>(VLOOKUP($A140,'RevPAR Raw Data'!$B$6:$BE$49,'RevPAR Raw Data'!AX$1,FALSE))/100</f>
        <v>-4.5695413740359E-2</v>
      </c>
      <c r="AC141" s="44">
        <f>(VLOOKUP($A140,'RevPAR Raw Data'!$B$6:$BE$49,'RevPAR Raw Data'!AY$1,FALSE))/100</f>
        <v>-3.8927412318826099E-2</v>
      </c>
      <c r="AD141" s="45">
        <f>(VLOOKUP($A140,'RevPAR Raw Data'!$B$6:$BE$49,'RevPAR Raw Data'!BA$1,FALSE))/100</f>
        <v>-8.6711501180214607E-4</v>
      </c>
      <c r="AE141" s="45">
        <f>(VLOOKUP($A140,'RevPAR Raw Data'!$B$6:$BE$49,'RevPAR Raw Data'!BB$1,FALSE))/100</f>
        <v>1.1706215452604401E-2</v>
      </c>
      <c r="AF141" s="44">
        <f>(VLOOKUP($A140,'RevPAR Raw Data'!$B$6:$BE$49,'RevPAR Raw Data'!BC$1,FALSE))/100</f>
        <v>5.4474058438847596E-3</v>
      </c>
      <c r="AG141" s="46">
        <f>(VLOOKUP($A140,'RevPAR Raw Data'!$B$6:$BE$49,'RevPAR Raw Data'!BE$1,FALSE))/100</f>
        <v>-2.5216655941407803E-2</v>
      </c>
    </row>
    <row r="142" spans="1:33" x14ac:dyDescent="0.2">
      <c r="A142" s="93"/>
      <c r="B142" s="71"/>
      <c r="C142" s="72"/>
      <c r="D142" s="72"/>
      <c r="E142" s="72"/>
      <c r="F142" s="72"/>
      <c r="G142" s="73"/>
      <c r="H142" s="53"/>
      <c r="I142" s="53"/>
      <c r="J142" s="73"/>
      <c r="K142" s="74"/>
      <c r="M142" s="75"/>
      <c r="N142" s="76"/>
      <c r="O142" s="76"/>
      <c r="P142" s="76"/>
      <c r="Q142" s="76"/>
      <c r="R142" s="77"/>
      <c r="S142" s="76"/>
      <c r="T142" s="76"/>
      <c r="U142" s="77"/>
      <c r="V142" s="78"/>
      <c r="X142" s="75"/>
      <c r="Y142" s="76"/>
      <c r="Z142" s="76"/>
      <c r="AA142" s="76"/>
      <c r="AB142" s="76"/>
      <c r="AC142" s="77"/>
      <c r="AD142" s="76"/>
      <c r="AE142" s="76"/>
      <c r="AF142" s="77"/>
      <c r="AG142" s="78"/>
    </row>
    <row r="143" spans="1:33" x14ac:dyDescent="0.2">
      <c r="A143" s="70" t="s">
        <v>58</v>
      </c>
      <c r="B143" s="71">
        <f>(VLOOKUP($A143,'Occupancy Raw Data'!$B$8:$BE$45,'Occupancy Raw Data'!AG$3,FALSE))/100</f>
        <v>0.41270527225583398</v>
      </c>
      <c r="C143" s="72">
        <f>(VLOOKUP($A143,'Occupancy Raw Data'!$B$8:$BE$45,'Occupancy Raw Data'!AH$3,FALSE))/100</f>
        <v>0.473898012100259</v>
      </c>
      <c r="D143" s="72">
        <f>(VLOOKUP($A143,'Occupancy Raw Data'!$B$8:$BE$45,'Occupancy Raw Data'!AI$3,FALSE))/100</f>
        <v>0.45881590319792503</v>
      </c>
      <c r="E143" s="72">
        <f>(VLOOKUP($A143,'Occupancy Raw Data'!$B$8:$BE$45,'Occupancy Raw Data'!AJ$3,FALSE))/100</f>
        <v>0.45051858254105398</v>
      </c>
      <c r="F143" s="72">
        <f>(VLOOKUP($A143,'Occupancy Raw Data'!$B$8:$BE$45,'Occupancy Raw Data'!AK$3,FALSE))/100</f>
        <v>0.43215211754537497</v>
      </c>
      <c r="G143" s="73">
        <f>(VLOOKUP($A143,'Occupancy Raw Data'!$B$8:$BE$45,'Occupancy Raw Data'!AL$3,FALSE))/100</f>
        <v>0.44561797752808902</v>
      </c>
      <c r="H143" s="53">
        <f>(VLOOKUP($A143,'Occupancy Raw Data'!$B$8:$BE$45,'Occupancy Raw Data'!AN$3,FALSE))/100</f>
        <v>0.44304235090751903</v>
      </c>
      <c r="I143" s="53">
        <f>(VLOOKUP($A143,'Occupancy Raw Data'!$B$8:$BE$45,'Occupancy Raw Data'!AO$3,FALSE))/100</f>
        <v>0.44671564390665502</v>
      </c>
      <c r="J143" s="73">
        <f>(VLOOKUP($A143,'Occupancy Raw Data'!$B$8:$BE$45,'Occupancy Raw Data'!AP$3,FALSE))/100</f>
        <v>0.44487899740708697</v>
      </c>
      <c r="K143" s="74">
        <f>(VLOOKUP($A143,'Occupancy Raw Data'!$B$8:$BE$45,'Occupancy Raw Data'!AR$3,FALSE))/100</f>
        <v>0.44540684035066003</v>
      </c>
      <c r="M143" s="75">
        <f>VLOOKUP($A143,'ADR Raw Data'!$B$6:$BE$43,'ADR Raw Data'!AG$1,FALSE)</f>
        <v>84.247303780104701</v>
      </c>
      <c r="N143" s="76">
        <f>VLOOKUP($A143,'ADR Raw Data'!$B$6:$BE$43,'ADR Raw Data'!AH$1,FALSE)</f>
        <v>88.196913842786699</v>
      </c>
      <c r="O143" s="76">
        <f>VLOOKUP($A143,'ADR Raw Data'!$B$6:$BE$43,'ADR Raw Data'!AI$1,FALSE)</f>
        <v>88.560101412828402</v>
      </c>
      <c r="P143" s="76">
        <f>VLOOKUP($A143,'ADR Raw Data'!$B$6:$BE$43,'ADR Raw Data'!AJ$1,FALSE)</f>
        <v>88.039631741007099</v>
      </c>
      <c r="Q143" s="76">
        <f>VLOOKUP($A143,'ADR Raw Data'!$B$6:$BE$43,'ADR Raw Data'!AK$1,FALSE)</f>
        <v>85.971956680000005</v>
      </c>
      <c r="R143" s="77">
        <f>VLOOKUP($A143,'ADR Raw Data'!$B$6:$BE$43,'ADR Raw Data'!AL$1,FALSE)</f>
        <v>87.076776304356201</v>
      </c>
      <c r="S143" s="76">
        <f>VLOOKUP($A143,'ADR Raw Data'!$B$6:$BE$43,'ADR Raw Data'!AN$1,FALSE)</f>
        <v>87.338692186890299</v>
      </c>
      <c r="T143" s="76">
        <f>VLOOKUP($A143,'ADR Raw Data'!$B$6:$BE$43,'ADR Raw Data'!AO$1,FALSE)</f>
        <v>86.868638773338404</v>
      </c>
      <c r="U143" s="77">
        <f>VLOOKUP($A143,'ADR Raw Data'!$B$6:$BE$43,'ADR Raw Data'!AP$1,FALSE)</f>
        <v>87.102695191607097</v>
      </c>
      <c r="V143" s="78">
        <f>VLOOKUP($A143,'ADR Raw Data'!$B$6:$BE$43,'ADR Raw Data'!AR$1,FALSE)</f>
        <v>87.084172924723106</v>
      </c>
      <c r="X143" s="75">
        <f>VLOOKUP($A143,'RevPAR Raw Data'!$B$6:$BE$43,'RevPAR Raw Data'!AG$1,FALSE)</f>
        <v>34.769306443387997</v>
      </c>
      <c r="Y143" s="76">
        <f>VLOOKUP($A143,'RevPAR Raw Data'!$B$6:$BE$43,'RevPAR Raw Data'!AH$1,FALSE)</f>
        <v>41.796342143474497</v>
      </c>
      <c r="Z143" s="76">
        <f>VLOOKUP($A143,'RevPAR Raw Data'!$B$6:$BE$43,'RevPAR Raw Data'!AI$1,FALSE)</f>
        <v>40.632782917026702</v>
      </c>
      <c r="AA143" s="76">
        <f>VLOOKUP($A143,'RevPAR Raw Data'!$B$6:$BE$43,'RevPAR Raw Data'!AJ$1,FALSE)</f>
        <v>39.663490099394899</v>
      </c>
      <c r="AB143" s="76">
        <f>VLOOKUP($A143,'RevPAR Raw Data'!$B$6:$BE$43,'RevPAR Raw Data'!AK$1,FALSE)</f>
        <v>37.152963128781302</v>
      </c>
      <c r="AC143" s="77">
        <f>VLOOKUP($A143,'RevPAR Raw Data'!$B$6:$BE$43,'RevPAR Raw Data'!AL$1,FALSE)</f>
        <v>38.802976946413096</v>
      </c>
      <c r="AD143" s="76">
        <f>VLOOKUP($A143,'RevPAR Raw Data'!$B$6:$BE$43,'RevPAR Raw Data'!AN$1,FALSE)</f>
        <v>38.694739511668097</v>
      </c>
      <c r="AE143" s="76">
        <f>VLOOKUP($A143,'RevPAR Raw Data'!$B$6:$BE$43,'RevPAR Raw Data'!AO$1,FALSE)</f>
        <v>38.805579904926503</v>
      </c>
      <c r="AF143" s="77">
        <f>VLOOKUP($A143,'RevPAR Raw Data'!$B$6:$BE$43,'RevPAR Raw Data'!AP$1,FALSE)</f>
        <v>38.750159708297303</v>
      </c>
      <c r="AG143" s="78">
        <f>VLOOKUP($A143,'RevPAR Raw Data'!$B$6:$BE$43,'RevPAR Raw Data'!AR$1,FALSE)</f>
        <v>38.7878863069514</v>
      </c>
    </row>
    <row r="144" spans="1:33" ht="17.25" thickBot="1" x14ac:dyDescent="0.25">
      <c r="A144" s="59" t="s">
        <v>14</v>
      </c>
      <c r="B144" s="49">
        <f>(VLOOKUP($A143,'Occupancy Raw Data'!$B$8:$BE$51,'Occupancy Raw Data'!AT$3,FALSE))/100</f>
        <v>4.11056935318209E-3</v>
      </c>
      <c r="C144" s="50">
        <f>(VLOOKUP($A143,'Occupancy Raw Data'!$B$8:$BE$51,'Occupancy Raw Data'!AU$3,FALSE))/100</f>
        <v>0.134202609158807</v>
      </c>
      <c r="D144" s="50">
        <f>(VLOOKUP($A143,'Occupancy Raw Data'!$B$8:$BE$51,'Occupancy Raw Data'!AV$3,FALSE))/100</f>
        <v>4.45880862571588E-2</v>
      </c>
      <c r="E144" s="50">
        <f>(VLOOKUP($A143,'Occupancy Raw Data'!$B$8:$BE$51,'Occupancy Raw Data'!AW$3,FALSE))/100</f>
        <v>1.86797170301377E-2</v>
      </c>
      <c r="F144" s="50">
        <f>(VLOOKUP($A143,'Occupancy Raw Data'!$B$8:$BE$51,'Occupancy Raw Data'!AX$3,FALSE))/100</f>
        <v>-4.5552510320063799E-2</v>
      </c>
      <c r="G144" s="50">
        <f>(VLOOKUP($A143,'Occupancy Raw Data'!$B$8:$BE$51,'Occupancy Raw Data'!AY$3,FALSE))/100</f>
        <v>3.00774098205055E-2</v>
      </c>
      <c r="H144" s="51">
        <f>(VLOOKUP($A143,'Occupancy Raw Data'!$B$8:$BE$51,'Occupancy Raw Data'!BA$3,FALSE))/100</f>
        <v>-1.76456768391016E-2</v>
      </c>
      <c r="I144" s="51">
        <f>(VLOOKUP($A143,'Occupancy Raw Data'!$B$8:$BE$51,'Occupancy Raw Data'!BB$3,FALSE))/100</f>
        <v>-1.7850103631215E-2</v>
      </c>
      <c r="J144" s="50">
        <f>(VLOOKUP($A143,'Occupancy Raw Data'!$B$8:$BE$51,'Occupancy Raw Data'!BC$3,FALSE))/100</f>
        <v>-1.7748322850956601E-2</v>
      </c>
      <c r="K144" s="52">
        <f>(VLOOKUP($A143,'Occupancy Raw Data'!$B$8:$BE$51,'Occupancy Raw Data'!BE$3,FALSE))/100</f>
        <v>1.5975260140872402E-2</v>
      </c>
      <c r="M144" s="49">
        <f>(VLOOKUP($A143,'ADR Raw Data'!$B$6:$BE$49,'ADR Raw Data'!AT$1,FALSE))/100</f>
        <v>1.6925941310395601E-2</v>
      </c>
      <c r="N144" s="50">
        <f>(VLOOKUP($A143,'ADR Raw Data'!$B$6:$BE$49,'ADR Raw Data'!AU$1,FALSE))/100</f>
        <v>4.3985152255955701E-2</v>
      </c>
      <c r="O144" s="50">
        <f>(VLOOKUP($A143,'ADR Raw Data'!$B$6:$BE$49,'ADR Raw Data'!AV$1,FALSE))/100</f>
        <v>3.4914817257279102E-2</v>
      </c>
      <c r="P144" s="50">
        <f>(VLOOKUP($A143,'ADR Raw Data'!$B$6:$BE$49,'ADR Raw Data'!AW$1,FALSE))/100</f>
        <v>2.8903407736242798E-2</v>
      </c>
      <c r="Q144" s="50">
        <f>(VLOOKUP($A143,'ADR Raw Data'!$B$6:$BE$49,'ADR Raw Data'!AX$1,FALSE))/100</f>
        <v>1.9212416784976601E-2</v>
      </c>
      <c r="R144" s="50">
        <f>(VLOOKUP($A143,'ADR Raw Data'!$B$6:$BE$49,'ADR Raw Data'!AY$1,FALSE))/100</f>
        <v>2.9444543855425703E-2</v>
      </c>
      <c r="S144" s="51">
        <f>(VLOOKUP($A143,'ADR Raw Data'!$B$6:$BE$49,'ADR Raw Data'!BA$1,FALSE))/100</f>
        <v>2.5001849967927599E-2</v>
      </c>
      <c r="T144" s="51">
        <f>(VLOOKUP($A143,'ADR Raw Data'!$B$6:$BE$49,'ADR Raw Data'!BB$1,FALSE))/100</f>
        <v>1.6484232280305801E-2</v>
      </c>
      <c r="U144" s="50">
        <f>(VLOOKUP($A143,'ADR Raw Data'!$B$6:$BE$49,'ADR Raw Data'!BC$1,FALSE))/100</f>
        <v>2.0719024913522999E-2</v>
      </c>
      <c r="V144" s="52">
        <f>(VLOOKUP($A143,'ADR Raw Data'!$B$6:$BE$49,'ADR Raw Data'!BE$1,FALSE))/100</f>
        <v>2.6852877941134799E-2</v>
      </c>
      <c r="X144" s="49">
        <f>(VLOOKUP($A143,'RevPAR Raw Data'!$B$6:$BE$49,'RevPAR Raw Data'!AT$1,FALSE))/100</f>
        <v>2.1106085919201899E-2</v>
      </c>
      <c r="Y144" s="50">
        <f>(VLOOKUP($A143,'RevPAR Raw Data'!$B$6:$BE$49,'RevPAR Raw Data'!AU$1,FALSE))/100</f>
        <v>0.18409068361176001</v>
      </c>
      <c r="Z144" s="50">
        <f>(VLOOKUP($A143,'RevPAR Raw Data'!$B$6:$BE$49,'RevPAR Raw Data'!AV$1,FALSE))/100</f>
        <v>8.1059688397958407E-2</v>
      </c>
      <c r="AA144" s="50">
        <f>(VLOOKUP($A143,'RevPAR Raw Data'!$B$6:$BE$49,'RevPAR Raw Data'!AW$1,FALSE))/100</f>
        <v>4.8123032244100299E-2</v>
      </c>
      <c r="AB144" s="50">
        <f>(VLOOKUP($A143,'RevPAR Raw Data'!$B$6:$BE$49,'RevPAR Raw Data'!AX$1,FALSE))/100</f>
        <v>-2.72152673489582E-2</v>
      </c>
      <c r="AC144" s="50">
        <f>(VLOOKUP($A143,'RevPAR Raw Data'!$B$6:$BE$49,'RevPAR Raw Data'!AY$1,FALSE))/100</f>
        <v>6.0407569288448801E-2</v>
      </c>
      <c r="AD144" s="51">
        <f>(VLOOKUP($A143,'RevPAR Raw Data'!$B$6:$BE$49,'RevPAR Raw Data'!BA$1,FALSE))/100</f>
        <v>6.91499856391228E-3</v>
      </c>
      <c r="AE144" s="51">
        <f>(VLOOKUP($A143,'RevPAR Raw Data'!$B$6:$BE$49,'RevPAR Raw Data'!BB$1,FALSE))/100</f>
        <v>-1.6601166053936301E-3</v>
      </c>
      <c r="AF144" s="50">
        <f>(VLOOKUP($A143,'RevPAR Raw Data'!$B$6:$BE$49,'RevPAR Raw Data'!BC$1,FALSE))/100</f>
        <v>2.6029741192442101E-3</v>
      </c>
      <c r="AG144" s="52">
        <f>(VLOOKUP($A143,'RevPAR Raw Data'!$B$6:$BE$49,'RevPAR Raw Data'!BE$1,FALSE))/100</f>
        <v>4.3257119792647999E-2</v>
      </c>
    </row>
    <row r="145" spans="1:33" ht="14.25" customHeight="1" x14ac:dyDescent="0.2">
      <c r="A145" s="172" t="s">
        <v>63</v>
      </c>
      <c r="B145" s="173"/>
      <c r="C145" s="173"/>
      <c r="D145" s="173"/>
      <c r="E145" s="173"/>
      <c r="F145" s="173"/>
      <c r="G145" s="173"/>
      <c r="H145" s="173"/>
      <c r="I145" s="173"/>
      <c r="J145" s="173"/>
      <c r="K145" s="173"/>
      <c r="M145" s="103"/>
      <c r="N145" s="103"/>
      <c r="O145" s="103"/>
      <c r="P145" s="103"/>
      <c r="Q145" s="103"/>
      <c r="R145" s="102"/>
      <c r="S145" s="103"/>
      <c r="T145" s="103"/>
      <c r="U145" s="103"/>
      <c r="V145" s="103"/>
      <c r="W145" s="103"/>
      <c r="X145" s="103"/>
      <c r="Y145" s="103"/>
      <c r="Z145" s="103"/>
      <c r="AA145" s="103"/>
      <c r="AB145" s="102"/>
      <c r="AC145" s="103"/>
      <c r="AD145" s="103"/>
      <c r="AE145" s="103"/>
      <c r="AF145" s="103"/>
      <c r="AG145" s="106"/>
    </row>
    <row r="146" spans="1:33" ht="16.5" customHeight="1" x14ac:dyDescent="0.2">
      <c r="A146" s="172"/>
      <c r="B146" s="173"/>
      <c r="C146" s="173"/>
      <c r="D146" s="173"/>
      <c r="E146" s="173"/>
      <c r="F146" s="173"/>
      <c r="G146" s="173"/>
      <c r="H146" s="173"/>
      <c r="I146" s="173"/>
      <c r="J146" s="173"/>
      <c r="K146" s="173"/>
      <c r="M146" s="103"/>
      <c r="N146" s="103"/>
      <c r="O146" s="103"/>
      <c r="P146" s="103"/>
      <c r="Q146" s="103"/>
      <c r="R146" s="102"/>
      <c r="S146" s="103"/>
      <c r="T146" s="103"/>
      <c r="U146" s="103"/>
      <c r="V146" s="103"/>
      <c r="W146" s="103"/>
      <c r="X146" s="103"/>
      <c r="Y146" s="103"/>
      <c r="Z146" s="103"/>
      <c r="AA146" s="103"/>
      <c r="AB146" s="102"/>
      <c r="AC146" s="103"/>
      <c r="AD146" s="103"/>
      <c r="AE146" s="103"/>
      <c r="AF146" s="103"/>
      <c r="AG146" s="106"/>
    </row>
    <row r="147" spans="1:33" ht="17.25" thickBot="1" x14ac:dyDescent="0.25">
      <c r="A147" s="174"/>
      <c r="B147" s="175"/>
      <c r="C147" s="175"/>
      <c r="D147" s="175"/>
      <c r="E147" s="175"/>
      <c r="F147" s="175"/>
      <c r="G147" s="175"/>
      <c r="H147" s="175"/>
      <c r="I147" s="175"/>
      <c r="J147" s="175"/>
      <c r="K147" s="175"/>
      <c r="L147" s="99"/>
      <c r="M147" s="104"/>
      <c r="N147" s="104"/>
      <c r="O147" s="104"/>
      <c r="P147" s="104"/>
      <c r="Q147" s="104"/>
      <c r="R147" s="105"/>
      <c r="S147" s="104"/>
      <c r="T147" s="104"/>
      <c r="U147" s="104"/>
      <c r="V147" s="104"/>
      <c r="W147" s="104"/>
      <c r="X147" s="104"/>
      <c r="Y147" s="104"/>
      <c r="Z147" s="104"/>
      <c r="AA147" s="104"/>
      <c r="AB147" s="105"/>
      <c r="AC147" s="104"/>
      <c r="AD147" s="104"/>
      <c r="AE147" s="104"/>
      <c r="AF147" s="104"/>
      <c r="AG147" s="107"/>
    </row>
  </sheetData>
  <sheetProtection algorithmName="SHA-512" hashValue="GZmaOk7TIsRSpeKY9W4kqp+h2E/MQX5spf+wzyGilgzY8X4+eN6HFxAVwuivb3rzOahy7oA7E648UGORRPa8DA==" saltValue="9FRO5ZhIq8HY7RvIKJoKdg==" spinCount="100000" sheet="1" formatColumns="0" formatRows="0"/>
  <mergeCells count="14">
    <mergeCell ref="A145:K147"/>
    <mergeCell ref="R2:R3"/>
    <mergeCell ref="U2:U3"/>
    <mergeCell ref="V2:V3"/>
    <mergeCell ref="AG2:AG3"/>
    <mergeCell ref="A1:A3"/>
    <mergeCell ref="AC2:AC3"/>
    <mergeCell ref="AF2:AF3"/>
    <mergeCell ref="B1:K1"/>
    <mergeCell ref="M1:V1"/>
    <mergeCell ref="X1:AG1"/>
    <mergeCell ref="G2:G3"/>
    <mergeCell ref="J2:J3"/>
    <mergeCell ref="K2:K3"/>
  </mergeCells>
  <pageMargins left="0.25" right="0.25" top="0.75" bottom="0.75" header="0.3" footer="0.3"/>
  <pageSetup scale="37" orientation="landscape" r:id="rId1"/>
  <rowBreaks count="1" manualBreakCount="1">
    <brk id="57" max="3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A10" sqref="AA10"/>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111"/>
      <c r="B1" s="112" t="s">
        <v>64</v>
      </c>
      <c r="D1" s="146"/>
      <c r="E1" s="146"/>
      <c r="F1" s="146"/>
      <c r="G1" s="146"/>
      <c r="H1" s="146"/>
      <c r="I1" s="146"/>
      <c r="J1" s="146"/>
      <c r="K1" s="146"/>
      <c r="L1" s="146"/>
      <c r="M1" s="146"/>
      <c r="N1" s="146"/>
      <c r="O1" s="146"/>
      <c r="P1" s="146"/>
      <c r="Q1" s="146"/>
      <c r="R1" s="146"/>
      <c r="S1" s="146"/>
      <c r="T1" s="146"/>
      <c r="U1" s="146"/>
      <c r="V1" s="146"/>
      <c r="W1" s="146"/>
      <c r="X1" s="146"/>
      <c r="Y1" s="147"/>
      <c r="Z1" s="147"/>
      <c r="AA1" s="147"/>
      <c r="AB1" s="147"/>
      <c r="AC1" s="147"/>
      <c r="AD1" s="147"/>
      <c r="AE1" s="147"/>
      <c r="AF1" s="147"/>
      <c r="AG1" s="147"/>
      <c r="AH1" s="147"/>
      <c r="AI1" s="147"/>
      <c r="AJ1" s="147"/>
      <c r="AK1" s="147"/>
      <c r="AL1" s="147"/>
    </row>
    <row r="2" spans="1:50" ht="15" customHeight="1" x14ac:dyDescent="0.2">
      <c r="A2" s="146"/>
      <c r="B2" t="s">
        <v>150</v>
      </c>
      <c r="C2" s="146"/>
      <c r="D2" s="146"/>
      <c r="E2" s="146"/>
      <c r="F2" s="146"/>
      <c r="G2" s="146"/>
      <c r="H2" s="146"/>
      <c r="I2" s="146"/>
      <c r="J2" s="146"/>
      <c r="K2" s="146"/>
      <c r="L2" s="146"/>
      <c r="M2" s="146"/>
      <c r="N2" s="146"/>
      <c r="O2" s="146"/>
      <c r="P2" s="146"/>
      <c r="Q2" s="146"/>
      <c r="R2" s="146"/>
      <c r="S2" s="146"/>
      <c r="T2" s="146"/>
      <c r="U2" s="146"/>
      <c r="V2" s="146"/>
      <c r="W2" s="146"/>
      <c r="X2" s="146"/>
      <c r="Y2" s="147"/>
      <c r="Z2" s="147"/>
      <c r="AA2" s="147"/>
      <c r="AB2" s="147"/>
      <c r="AC2" s="147"/>
      <c r="AD2" s="147"/>
      <c r="AE2" s="147"/>
      <c r="AF2" s="147"/>
      <c r="AG2" s="147"/>
      <c r="AH2" s="147"/>
      <c r="AI2" s="147"/>
      <c r="AJ2" s="147"/>
      <c r="AK2" s="147"/>
      <c r="AL2" s="147"/>
    </row>
    <row r="3" spans="1:50" x14ac:dyDescent="0.2">
      <c r="A3" s="146"/>
      <c r="B3" s="146"/>
      <c r="C3" s="146"/>
      <c r="D3" s="146"/>
      <c r="E3" s="146"/>
      <c r="F3" s="146"/>
      <c r="G3" s="146"/>
      <c r="H3" s="146"/>
      <c r="I3" s="146"/>
      <c r="J3" s="146"/>
      <c r="K3" s="146"/>
      <c r="L3" s="146"/>
      <c r="M3" s="146"/>
      <c r="N3" s="146"/>
      <c r="O3" s="146"/>
      <c r="P3" s="146"/>
      <c r="Q3" s="146"/>
      <c r="R3" s="146"/>
      <c r="S3" s="146"/>
      <c r="T3" s="146"/>
      <c r="U3" s="146"/>
      <c r="V3" s="146"/>
      <c r="W3" s="146"/>
      <c r="X3" s="146"/>
      <c r="Y3" s="147"/>
      <c r="Z3" s="147"/>
      <c r="AA3" s="147"/>
      <c r="AB3" s="147"/>
      <c r="AC3" s="147"/>
      <c r="AD3" s="147"/>
      <c r="AE3" s="147"/>
      <c r="AF3" s="147"/>
      <c r="AG3" s="147"/>
      <c r="AH3" s="147"/>
      <c r="AI3" s="147"/>
      <c r="AJ3" s="147"/>
      <c r="AK3" s="147"/>
      <c r="AL3" s="147"/>
    </row>
    <row r="4" spans="1:50" x14ac:dyDescent="0.2">
      <c r="A4" s="146"/>
      <c r="B4" s="146"/>
      <c r="C4" s="146"/>
      <c r="D4" s="146"/>
      <c r="E4" s="146"/>
      <c r="F4" s="146"/>
      <c r="G4" s="146"/>
      <c r="H4" s="146"/>
      <c r="I4" s="146"/>
      <c r="J4" s="146"/>
      <c r="K4" s="146"/>
      <c r="L4" s="146"/>
      <c r="M4" s="146"/>
      <c r="N4" s="146"/>
      <c r="O4" s="146"/>
      <c r="P4" s="146"/>
      <c r="Q4" s="146"/>
      <c r="R4" s="146"/>
      <c r="S4" s="146"/>
      <c r="T4" s="146"/>
      <c r="U4" s="146"/>
      <c r="V4" s="146"/>
      <c r="W4" s="146"/>
      <c r="X4" s="146"/>
      <c r="Y4" s="147"/>
      <c r="Z4" s="147"/>
      <c r="AA4" s="147"/>
      <c r="AB4" s="147"/>
      <c r="AC4" s="147"/>
      <c r="AD4" s="147"/>
      <c r="AE4" s="147"/>
      <c r="AF4" s="147"/>
      <c r="AG4" s="147"/>
      <c r="AH4" s="147"/>
      <c r="AI4" s="147"/>
      <c r="AJ4" s="147"/>
      <c r="AK4" s="147"/>
      <c r="AL4" s="147"/>
    </row>
    <row r="5" spans="1:50" x14ac:dyDescent="0.2">
      <c r="A5" s="146"/>
      <c r="B5" s="146"/>
      <c r="C5" s="146"/>
      <c r="D5" s="146"/>
      <c r="E5" s="146"/>
      <c r="F5" s="146"/>
      <c r="G5" s="146"/>
      <c r="H5" s="146"/>
      <c r="I5" s="146"/>
      <c r="J5" s="146"/>
      <c r="K5" s="146"/>
      <c r="L5" s="146"/>
      <c r="M5" s="146"/>
      <c r="N5" s="146"/>
      <c r="O5" s="146"/>
      <c r="P5" s="146"/>
      <c r="Q5" s="146"/>
      <c r="R5" s="146"/>
      <c r="S5" s="146"/>
      <c r="T5" s="146"/>
      <c r="U5" s="146"/>
      <c r="V5" s="146"/>
      <c r="W5" s="146"/>
      <c r="X5" s="146"/>
      <c r="Y5" s="147"/>
      <c r="Z5" s="147"/>
      <c r="AA5" s="147"/>
      <c r="AB5" s="147"/>
      <c r="AC5" s="147"/>
      <c r="AD5" s="147"/>
      <c r="AE5" s="147"/>
      <c r="AF5" s="147"/>
      <c r="AG5" s="147"/>
      <c r="AH5" s="147"/>
      <c r="AI5" s="147"/>
      <c r="AJ5" s="147"/>
      <c r="AK5" s="147"/>
      <c r="AL5" s="147"/>
    </row>
    <row r="6" spans="1:50" x14ac:dyDescent="0.2">
      <c r="A6" s="146"/>
      <c r="B6" s="146"/>
      <c r="C6" s="146"/>
      <c r="D6" s="146"/>
      <c r="E6" s="146"/>
      <c r="F6" s="146"/>
      <c r="G6" s="146"/>
      <c r="H6" s="146"/>
      <c r="I6" s="146"/>
      <c r="J6" s="146"/>
      <c r="K6" s="146"/>
      <c r="L6" s="146"/>
      <c r="M6" s="146"/>
      <c r="N6" s="146"/>
      <c r="O6" s="146"/>
      <c r="P6" s="146"/>
      <c r="Q6" s="146"/>
      <c r="R6" s="146"/>
      <c r="S6" s="146"/>
      <c r="T6" s="146"/>
      <c r="U6" s="146"/>
      <c r="V6" s="146"/>
      <c r="W6" s="146"/>
      <c r="X6" s="146"/>
      <c r="Y6" s="147"/>
      <c r="Z6" s="147"/>
      <c r="AA6" s="147"/>
      <c r="AB6" s="147"/>
      <c r="AC6" s="147"/>
      <c r="AD6" s="147"/>
      <c r="AE6" s="147"/>
      <c r="AF6" s="147"/>
      <c r="AG6" s="147"/>
      <c r="AH6" s="147"/>
      <c r="AI6" s="147"/>
      <c r="AJ6" s="147"/>
      <c r="AK6" s="147"/>
      <c r="AL6" s="147"/>
    </row>
    <row r="7" spans="1:50" x14ac:dyDescent="0.2">
      <c r="A7" s="146"/>
      <c r="B7" s="146"/>
      <c r="C7" s="146"/>
      <c r="D7" s="146"/>
      <c r="E7" s="146"/>
      <c r="F7" s="146"/>
      <c r="G7" s="146"/>
      <c r="H7" s="146"/>
      <c r="I7" s="146"/>
      <c r="J7" s="146"/>
      <c r="K7" s="146"/>
      <c r="L7" s="146"/>
      <c r="M7" s="146"/>
      <c r="N7" s="146"/>
      <c r="O7" s="146"/>
      <c r="P7" s="146"/>
      <c r="Q7" s="146"/>
      <c r="R7" s="146"/>
      <c r="S7" s="146"/>
      <c r="T7" s="146"/>
      <c r="U7" s="146"/>
      <c r="V7" s="146"/>
      <c r="W7" s="146"/>
      <c r="X7" s="146"/>
      <c r="Y7" s="147"/>
      <c r="Z7" s="147"/>
      <c r="AA7" s="147"/>
      <c r="AB7" s="147"/>
      <c r="AC7" s="147"/>
      <c r="AD7" s="147"/>
      <c r="AE7" s="147"/>
      <c r="AF7" s="147"/>
      <c r="AG7" s="147"/>
      <c r="AH7" s="147"/>
      <c r="AI7" s="147"/>
      <c r="AJ7" s="147"/>
      <c r="AK7" s="147"/>
      <c r="AL7" s="147"/>
    </row>
    <row r="8" spans="1:50" ht="18" customHeight="1" x14ac:dyDescent="0.25">
      <c r="A8" s="113"/>
      <c r="B8" s="146"/>
      <c r="C8" s="146"/>
      <c r="D8" s="193" t="s">
        <v>137</v>
      </c>
      <c r="E8" s="193"/>
      <c r="F8" s="193"/>
      <c r="G8" s="193"/>
      <c r="H8" s="193"/>
      <c r="I8" s="193"/>
      <c r="J8" s="193"/>
      <c r="K8" s="113"/>
      <c r="L8" s="113"/>
      <c r="M8" s="113"/>
      <c r="N8" s="113"/>
      <c r="O8" s="146"/>
      <c r="P8" s="193" t="s">
        <v>138</v>
      </c>
      <c r="Q8" s="193"/>
      <c r="R8" s="193"/>
      <c r="S8" s="193"/>
      <c r="T8" s="193"/>
      <c r="U8" s="193"/>
      <c r="V8" s="193"/>
      <c r="W8" s="113"/>
      <c r="X8" s="113"/>
      <c r="Y8" s="147"/>
      <c r="Z8" s="147"/>
      <c r="AA8" s="147"/>
      <c r="AB8" s="147"/>
      <c r="AC8" s="147"/>
      <c r="AD8" s="147"/>
      <c r="AE8" s="147"/>
      <c r="AF8" s="147"/>
      <c r="AG8" s="147"/>
      <c r="AH8" s="147"/>
      <c r="AI8" s="147"/>
      <c r="AJ8" s="147"/>
      <c r="AK8" s="147"/>
      <c r="AL8" s="147"/>
    </row>
    <row r="9" spans="1:50" ht="15.75" customHeight="1" x14ac:dyDescent="0.25">
      <c r="A9" s="114"/>
      <c r="B9" s="115"/>
      <c r="C9" s="115"/>
      <c r="D9" s="116" t="s">
        <v>65</v>
      </c>
      <c r="E9" s="116" t="s">
        <v>66</v>
      </c>
      <c r="F9" s="116" t="s">
        <v>67</v>
      </c>
      <c r="G9" s="116" t="s">
        <v>68</v>
      </c>
      <c r="H9" s="116" t="s">
        <v>69</v>
      </c>
      <c r="I9" s="116" t="s">
        <v>70</v>
      </c>
      <c r="J9" s="116" t="s">
        <v>71</v>
      </c>
      <c r="K9" s="114"/>
      <c r="L9" s="114"/>
      <c r="M9" s="115"/>
      <c r="N9" s="115"/>
      <c r="O9" s="115"/>
      <c r="P9" s="116" t="s">
        <v>65</v>
      </c>
      <c r="Q9" s="116" t="s">
        <v>66</v>
      </c>
      <c r="R9" s="116" t="s">
        <v>67</v>
      </c>
      <c r="S9" s="116" t="s">
        <v>68</v>
      </c>
      <c r="T9" s="116" t="s">
        <v>69</v>
      </c>
      <c r="U9" s="116" t="s">
        <v>70</v>
      </c>
      <c r="V9" s="116" t="s">
        <v>71</v>
      </c>
      <c r="W9" s="114"/>
      <c r="X9" s="114"/>
      <c r="Y9" s="117"/>
      <c r="Z9" s="117"/>
      <c r="AA9" s="117"/>
      <c r="AB9" s="117"/>
      <c r="AC9" s="117"/>
      <c r="AD9" s="117"/>
      <c r="AE9" s="117"/>
      <c r="AF9" s="117"/>
      <c r="AG9" s="117"/>
      <c r="AH9" s="117"/>
      <c r="AI9" s="117"/>
      <c r="AJ9" s="117"/>
      <c r="AK9" s="117"/>
      <c r="AL9" s="117"/>
      <c r="AM9" s="118"/>
      <c r="AN9" s="118"/>
      <c r="AO9" s="118"/>
      <c r="AP9" s="118"/>
      <c r="AQ9" s="118"/>
      <c r="AR9" s="118"/>
      <c r="AS9" s="118"/>
      <c r="AT9" s="118"/>
      <c r="AU9" s="118"/>
      <c r="AV9" s="118"/>
      <c r="AW9" s="118"/>
      <c r="AX9" s="118"/>
    </row>
    <row r="10" spans="1:50" ht="20.100000000000001" customHeight="1" x14ac:dyDescent="0.2">
      <c r="A10" s="148"/>
      <c r="B10" s="146"/>
      <c r="C10" s="119" t="s">
        <v>125</v>
      </c>
      <c r="D10" s="120">
        <v>14</v>
      </c>
      <c r="E10" s="121">
        <v>15</v>
      </c>
      <c r="F10" s="121">
        <v>16</v>
      </c>
      <c r="G10" s="121">
        <v>17</v>
      </c>
      <c r="H10" s="121">
        <v>18</v>
      </c>
      <c r="I10" s="121">
        <v>19</v>
      </c>
      <c r="J10" s="122">
        <v>20</v>
      </c>
      <c r="K10" s="148"/>
      <c r="L10" s="148"/>
      <c r="M10" s="188" t="s">
        <v>72</v>
      </c>
      <c r="N10" s="189"/>
      <c r="O10" s="119" t="s">
        <v>125</v>
      </c>
      <c r="P10" s="120">
        <v>15</v>
      </c>
      <c r="Q10" s="121">
        <v>16</v>
      </c>
      <c r="R10" s="121">
        <v>17</v>
      </c>
      <c r="S10" s="121">
        <v>18</v>
      </c>
      <c r="T10" s="121">
        <v>19</v>
      </c>
      <c r="U10" s="121">
        <v>20</v>
      </c>
      <c r="V10" s="122">
        <v>21</v>
      </c>
      <c r="W10" s="148"/>
      <c r="X10" s="148"/>
      <c r="Y10" s="147"/>
      <c r="Z10" s="147"/>
      <c r="AA10" s="147"/>
      <c r="AB10" s="147"/>
      <c r="AC10" s="147"/>
      <c r="AD10" s="147"/>
      <c r="AE10" s="147"/>
      <c r="AF10" s="147"/>
      <c r="AG10" s="147"/>
      <c r="AH10" s="147"/>
      <c r="AI10" s="147"/>
      <c r="AJ10" s="147"/>
      <c r="AK10" s="147"/>
      <c r="AL10" s="147"/>
    </row>
    <row r="11" spans="1:50" ht="20.100000000000001" customHeight="1" x14ac:dyDescent="0.2">
      <c r="A11" s="148"/>
      <c r="B11" s="146"/>
      <c r="C11" s="119" t="s">
        <v>125</v>
      </c>
      <c r="D11" s="123">
        <v>21</v>
      </c>
      <c r="E11" s="124">
        <v>22</v>
      </c>
      <c r="F11" s="124">
        <v>23</v>
      </c>
      <c r="G11" s="124">
        <v>24</v>
      </c>
      <c r="H11" s="124">
        <v>25</v>
      </c>
      <c r="I11" s="124">
        <v>26</v>
      </c>
      <c r="J11" s="125">
        <v>27</v>
      </c>
      <c r="K11" s="148"/>
      <c r="L11" s="148"/>
      <c r="M11" s="188" t="s">
        <v>72</v>
      </c>
      <c r="N11" s="189"/>
      <c r="O11" s="119" t="s">
        <v>125</v>
      </c>
      <c r="P11" s="123">
        <v>22</v>
      </c>
      <c r="Q11" s="124">
        <v>23</v>
      </c>
      <c r="R11" s="124">
        <v>24</v>
      </c>
      <c r="S11" s="124">
        <v>25</v>
      </c>
      <c r="T11" s="124">
        <v>26</v>
      </c>
      <c r="U11" s="124">
        <v>27</v>
      </c>
      <c r="V11" s="125">
        <v>28</v>
      </c>
      <c r="W11" s="148"/>
      <c r="X11" s="148"/>
      <c r="Y11" s="147"/>
      <c r="Z11" s="147"/>
      <c r="AA11" s="147"/>
      <c r="AB11" s="147"/>
      <c r="AC11" s="147"/>
      <c r="AD11" s="147"/>
      <c r="AE11" s="147"/>
      <c r="AF11" s="147"/>
      <c r="AG11" s="147"/>
      <c r="AH11" s="147"/>
      <c r="AI11" s="147"/>
      <c r="AJ11" s="147"/>
      <c r="AK11" s="147"/>
      <c r="AL11" s="147"/>
    </row>
    <row r="12" spans="1:50" ht="20.100000000000001" customHeight="1" x14ac:dyDescent="0.2">
      <c r="A12" s="148"/>
      <c r="B12" s="146"/>
      <c r="C12" s="119" t="s">
        <v>139</v>
      </c>
      <c r="D12" s="126">
        <v>28</v>
      </c>
      <c r="E12" s="127">
        <v>29</v>
      </c>
      <c r="F12" s="127">
        <v>30</v>
      </c>
      <c r="G12" s="127">
        <v>31</v>
      </c>
      <c r="H12" s="127">
        <v>1</v>
      </c>
      <c r="I12" s="127">
        <v>2</v>
      </c>
      <c r="J12" s="128">
        <v>3</v>
      </c>
      <c r="K12" s="148"/>
      <c r="L12" s="148"/>
      <c r="M12" s="188" t="s">
        <v>72</v>
      </c>
      <c r="N12" s="189"/>
      <c r="O12" s="119" t="s">
        <v>139</v>
      </c>
      <c r="P12" s="126">
        <v>29</v>
      </c>
      <c r="Q12" s="127">
        <v>30</v>
      </c>
      <c r="R12" s="127">
        <v>31</v>
      </c>
      <c r="S12" s="127">
        <v>1</v>
      </c>
      <c r="T12" s="127">
        <v>2</v>
      </c>
      <c r="U12" s="127">
        <v>3</v>
      </c>
      <c r="V12" s="128">
        <v>4</v>
      </c>
      <c r="W12" s="148"/>
      <c r="X12" s="148"/>
      <c r="Y12" s="147"/>
      <c r="Z12" s="147"/>
      <c r="AA12" s="147"/>
      <c r="AB12" s="147"/>
      <c r="AC12" s="147"/>
      <c r="AD12" s="147"/>
      <c r="AE12" s="147"/>
      <c r="AF12" s="147"/>
      <c r="AG12" s="147"/>
      <c r="AH12" s="147"/>
      <c r="AI12" s="147"/>
      <c r="AJ12" s="147"/>
      <c r="AK12" s="147"/>
      <c r="AL12" s="147"/>
    </row>
    <row r="13" spans="1:50" ht="20.100000000000001" customHeight="1" x14ac:dyDescent="0.2">
      <c r="A13" s="148"/>
      <c r="B13" s="146"/>
      <c r="C13" s="119" t="s">
        <v>146</v>
      </c>
      <c r="D13" s="129">
        <v>4</v>
      </c>
      <c r="E13" s="130">
        <v>5</v>
      </c>
      <c r="F13" s="130">
        <v>6</v>
      </c>
      <c r="G13" s="130">
        <v>7</v>
      </c>
      <c r="H13" s="130">
        <v>8</v>
      </c>
      <c r="I13" s="130">
        <v>9</v>
      </c>
      <c r="J13" s="131">
        <v>10</v>
      </c>
      <c r="K13" s="148"/>
      <c r="L13" s="148"/>
      <c r="M13" s="188" t="s">
        <v>72</v>
      </c>
      <c r="N13" s="189"/>
      <c r="O13" s="119" t="s">
        <v>146</v>
      </c>
      <c r="P13" s="129">
        <v>5</v>
      </c>
      <c r="Q13" s="130">
        <v>6</v>
      </c>
      <c r="R13" s="130">
        <v>7</v>
      </c>
      <c r="S13" s="130">
        <v>8</v>
      </c>
      <c r="T13" s="130">
        <v>9</v>
      </c>
      <c r="U13" s="130">
        <v>10</v>
      </c>
      <c r="V13" s="131">
        <v>11</v>
      </c>
      <c r="W13" s="148"/>
      <c r="X13" s="148"/>
      <c r="Y13" s="147"/>
      <c r="Z13" s="147"/>
      <c r="AA13" s="147"/>
      <c r="AB13" s="147"/>
      <c r="AC13" s="147"/>
      <c r="AD13" s="147"/>
      <c r="AE13" s="147"/>
      <c r="AF13" s="147"/>
      <c r="AG13" s="147"/>
      <c r="AH13" s="147"/>
      <c r="AI13" s="147"/>
      <c r="AJ13" s="147"/>
      <c r="AK13" s="147"/>
      <c r="AL13" s="147"/>
    </row>
    <row r="14" spans="1:50" ht="20.100000000000001" customHeight="1" x14ac:dyDescent="0.2">
      <c r="A14" s="148"/>
      <c r="B14" s="146"/>
      <c r="C14" s="119" t="s">
        <v>146</v>
      </c>
      <c r="D14" s="132">
        <v>11</v>
      </c>
      <c r="E14" s="133">
        <v>12</v>
      </c>
      <c r="F14" s="133">
        <v>13</v>
      </c>
      <c r="G14" s="133">
        <v>14</v>
      </c>
      <c r="H14" s="133">
        <v>15</v>
      </c>
      <c r="I14" s="133">
        <v>16</v>
      </c>
      <c r="J14" s="134">
        <v>17</v>
      </c>
      <c r="K14" s="148"/>
      <c r="L14" s="148"/>
      <c r="M14" s="188" t="s">
        <v>72</v>
      </c>
      <c r="N14" s="189"/>
      <c r="O14" s="119" t="s">
        <v>146</v>
      </c>
      <c r="P14" s="132">
        <v>12</v>
      </c>
      <c r="Q14" s="133">
        <v>13</v>
      </c>
      <c r="R14" s="133">
        <v>14</v>
      </c>
      <c r="S14" s="133">
        <v>15</v>
      </c>
      <c r="T14" s="133">
        <v>16</v>
      </c>
      <c r="U14" s="133">
        <v>17</v>
      </c>
      <c r="V14" s="134">
        <v>18</v>
      </c>
      <c r="W14" s="148"/>
      <c r="X14" s="148"/>
      <c r="Y14" s="147"/>
      <c r="Z14" s="147"/>
      <c r="AA14" s="147"/>
      <c r="AB14" s="147"/>
      <c r="AC14" s="147"/>
      <c r="AD14" s="147"/>
      <c r="AE14" s="147"/>
      <c r="AF14" s="147"/>
      <c r="AG14" s="147"/>
      <c r="AH14" s="147"/>
      <c r="AI14" s="147"/>
      <c r="AJ14" s="147"/>
      <c r="AK14" s="147"/>
      <c r="AL14" s="147"/>
    </row>
    <row r="15" spans="1:50" ht="20.100000000000001" customHeight="1" x14ac:dyDescent="0.2">
      <c r="A15" s="148"/>
      <c r="B15" s="146"/>
      <c r="C15" s="119" t="s">
        <v>146</v>
      </c>
      <c r="D15" s="135">
        <v>18</v>
      </c>
      <c r="E15" s="136">
        <v>19</v>
      </c>
      <c r="F15" s="136">
        <v>20</v>
      </c>
      <c r="G15" s="136">
        <v>21</v>
      </c>
      <c r="H15" s="136">
        <v>22</v>
      </c>
      <c r="I15" s="136">
        <v>23</v>
      </c>
      <c r="J15" s="137">
        <v>24</v>
      </c>
      <c r="K15" s="148"/>
      <c r="L15" s="148"/>
      <c r="M15" s="188" t="s">
        <v>72</v>
      </c>
      <c r="N15" s="189"/>
      <c r="O15" s="119" t="s">
        <v>146</v>
      </c>
      <c r="P15" s="135">
        <v>19</v>
      </c>
      <c r="Q15" s="136">
        <v>20</v>
      </c>
      <c r="R15" s="136">
        <v>21</v>
      </c>
      <c r="S15" s="136">
        <v>22</v>
      </c>
      <c r="T15" s="136">
        <v>23</v>
      </c>
      <c r="U15" s="136">
        <v>24</v>
      </c>
      <c r="V15" s="137">
        <v>25</v>
      </c>
      <c r="W15" s="148"/>
      <c r="X15" s="148"/>
      <c r="Y15" s="147"/>
      <c r="Z15" s="147"/>
      <c r="AA15" s="147"/>
      <c r="AB15" s="147"/>
      <c r="AC15" s="147"/>
      <c r="AD15" s="147"/>
      <c r="AE15" s="147"/>
      <c r="AF15" s="147"/>
      <c r="AG15" s="147"/>
      <c r="AH15" s="147"/>
      <c r="AI15" s="147"/>
      <c r="AJ15" s="147"/>
      <c r="AK15" s="147"/>
      <c r="AL15" s="147"/>
    </row>
    <row r="16" spans="1:50" x14ac:dyDescent="0.2">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7"/>
      <c r="Z16" s="147"/>
      <c r="AA16" s="147"/>
      <c r="AB16" s="147"/>
      <c r="AC16" s="147"/>
      <c r="AD16" s="147"/>
      <c r="AE16" s="147"/>
      <c r="AF16" s="147"/>
      <c r="AG16" s="147"/>
      <c r="AH16" s="147"/>
      <c r="AI16" s="147"/>
      <c r="AJ16" s="147"/>
      <c r="AK16" s="147"/>
      <c r="AL16" s="147"/>
    </row>
    <row r="17" spans="1:50" x14ac:dyDescent="0.2">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7"/>
      <c r="Z17" s="147"/>
      <c r="AA17" s="147"/>
      <c r="AB17" s="147"/>
      <c r="AC17" s="147"/>
      <c r="AD17" s="147"/>
      <c r="AE17" s="147"/>
      <c r="AF17" s="147"/>
      <c r="AG17" s="147"/>
      <c r="AH17" s="147"/>
      <c r="AI17" s="147"/>
      <c r="AJ17" s="147"/>
      <c r="AK17" s="147"/>
      <c r="AL17" s="147"/>
    </row>
    <row r="18" spans="1:50" x14ac:dyDescent="0.2">
      <c r="A18" s="146"/>
      <c r="B18" s="146"/>
      <c r="C18" s="146"/>
      <c r="D18" s="194" t="s">
        <v>73</v>
      </c>
      <c r="E18" s="194"/>
      <c r="F18" s="194"/>
      <c r="G18" s="194"/>
      <c r="H18" s="194"/>
      <c r="I18" s="194"/>
      <c r="J18" s="194"/>
      <c r="K18" s="146"/>
      <c r="L18" s="146"/>
      <c r="M18" s="146"/>
      <c r="N18" s="146"/>
      <c r="O18" s="146"/>
      <c r="P18" s="194" t="s">
        <v>74</v>
      </c>
      <c r="Q18" s="194"/>
      <c r="R18" s="194"/>
      <c r="S18" s="194"/>
      <c r="T18" s="194"/>
      <c r="U18" s="194"/>
      <c r="V18" s="194"/>
      <c r="W18" s="146"/>
      <c r="X18" s="146"/>
      <c r="Y18" s="147"/>
      <c r="Z18" s="147"/>
      <c r="AA18" s="147"/>
      <c r="AB18" s="147"/>
      <c r="AC18" s="147"/>
      <c r="AD18" s="147"/>
      <c r="AE18" s="147"/>
      <c r="AF18" s="147"/>
      <c r="AG18" s="147"/>
      <c r="AH18" s="147"/>
      <c r="AI18" s="147"/>
      <c r="AJ18" s="147"/>
      <c r="AK18" s="147"/>
      <c r="AL18" s="147"/>
    </row>
    <row r="19" spans="1:50" ht="13.15" customHeight="1" x14ac:dyDescent="0.2">
      <c r="A19" s="146"/>
      <c r="B19" s="146"/>
      <c r="C19" s="190" t="s">
        <v>126</v>
      </c>
      <c r="D19" s="190"/>
      <c r="E19" s="190"/>
      <c r="F19" s="190"/>
      <c r="G19" s="146"/>
      <c r="H19" s="146" t="s">
        <v>127</v>
      </c>
      <c r="I19" s="146"/>
      <c r="J19" s="146"/>
      <c r="K19" s="146"/>
      <c r="L19" s="146"/>
      <c r="M19" s="146"/>
      <c r="N19" s="146"/>
      <c r="O19" s="190" t="s">
        <v>128</v>
      </c>
      <c r="P19" s="190"/>
      <c r="Q19" s="190"/>
      <c r="R19" s="190"/>
      <c r="S19" s="146"/>
      <c r="T19" s="146" t="s">
        <v>129</v>
      </c>
      <c r="U19" s="146"/>
      <c r="V19" s="146"/>
      <c r="W19" s="146"/>
      <c r="X19" s="146"/>
      <c r="Y19" s="147"/>
      <c r="Z19" s="147"/>
      <c r="AA19" s="147"/>
      <c r="AB19" s="147"/>
      <c r="AC19" s="147"/>
      <c r="AD19" s="147"/>
      <c r="AE19" s="147"/>
      <c r="AF19" s="147"/>
      <c r="AG19" s="147"/>
      <c r="AH19" s="147"/>
      <c r="AI19" s="147"/>
      <c r="AJ19" s="147"/>
      <c r="AK19" s="147"/>
      <c r="AL19" s="147"/>
    </row>
    <row r="20" spans="1:50" x14ac:dyDescent="0.2">
      <c r="A20" s="138"/>
      <c r="B20" s="138"/>
      <c r="C20" s="190" t="s">
        <v>130</v>
      </c>
      <c r="D20" s="190"/>
      <c r="E20" s="190"/>
      <c r="F20" s="190"/>
      <c r="G20" s="6"/>
      <c r="H20" s="6" t="s">
        <v>129</v>
      </c>
      <c r="I20" s="6"/>
      <c r="J20" s="6"/>
      <c r="K20" s="138"/>
      <c r="L20" s="138"/>
      <c r="M20" s="138"/>
      <c r="N20" s="138"/>
      <c r="O20" s="190" t="s">
        <v>131</v>
      </c>
      <c r="P20" s="190"/>
      <c r="Q20" s="190"/>
      <c r="R20" s="190"/>
      <c r="S20" s="6"/>
      <c r="T20" s="6" t="s">
        <v>132</v>
      </c>
      <c r="U20" s="6"/>
      <c r="V20" s="6"/>
      <c r="W20" s="6"/>
      <c r="X20" s="6"/>
      <c r="Y20" s="139"/>
      <c r="Z20" s="139"/>
      <c r="AA20" s="139"/>
      <c r="AB20" s="139"/>
      <c r="AC20" s="139"/>
      <c r="AD20" s="139"/>
      <c r="AE20" s="139"/>
      <c r="AF20" s="139"/>
      <c r="AG20" s="139"/>
      <c r="AH20" s="139"/>
      <c r="AI20" s="139"/>
      <c r="AJ20" s="139"/>
      <c r="AK20" s="139"/>
      <c r="AL20" s="139"/>
      <c r="AM20" s="1"/>
      <c r="AN20" s="1"/>
      <c r="AO20" s="1"/>
      <c r="AP20" s="1"/>
      <c r="AQ20" s="1"/>
      <c r="AR20" s="1"/>
      <c r="AS20" s="1"/>
      <c r="AT20" s="1"/>
      <c r="AU20" s="1"/>
      <c r="AV20" s="1"/>
      <c r="AW20" s="1"/>
      <c r="AX20" s="1"/>
    </row>
    <row r="21" spans="1:50" x14ac:dyDescent="0.2">
      <c r="A21" s="140"/>
      <c r="B21" s="140"/>
      <c r="C21" s="190" t="s">
        <v>133</v>
      </c>
      <c r="D21" s="190"/>
      <c r="E21" s="190"/>
      <c r="F21" s="190"/>
      <c r="G21" s="6"/>
      <c r="H21" s="6" t="s">
        <v>132</v>
      </c>
      <c r="I21" s="6"/>
      <c r="J21" s="6"/>
      <c r="K21" s="138"/>
      <c r="L21" s="138"/>
      <c r="M21" s="138"/>
      <c r="N21" s="138"/>
      <c r="O21" s="190" t="s">
        <v>134</v>
      </c>
      <c r="P21" s="190"/>
      <c r="Q21" s="190"/>
      <c r="R21" s="190"/>
      <c r="S21" s="141"/>
      <c r="T21" s="141" t="s">
        <v>135</v>
      </c>
      <c r="U21" s="141"/>
      <c r="V21" s="141"/>
      <c r="W21" s="141"/>
      <c r="X21" s="141"/>
      <c r="Y21" s="139"/>
      <c r="Z21" s="139"/>
      <c r="AA21" s="139"/>
      <c r="AB21" s="139"/>
      <c r="AC21" s="139"/>
      <c r="AD21" s="139"/>
      <c r="AE21" s="139"/>
      <c r="AF21" s="139"/>
      <c r="AG21" s="139"/>
      <c r="AH21" s="139"/>
      <c r="AI21" s="139"/>
      <c r="AJ21" s="139"/>
      <c r="AK21" s="139"/>
      <c r="AL21" s="139"/>
      <c r="AM21" s="1"/>
      <c r="AN21" s="1"/>
      <c r="AO21" s="1"/>
      <c r="AP21" s="1"/>
      <c r="AQ21" s="1"/>
      <c r="AR21" s="1"/>
      <c r="AS21" s="1"/>
      <c r="AT21" s="1"/>
      <c r="AU21" s="1"/>
      <c r="AV21" s="1"/>
      <c r="AW21" s="1"/>
      <c r="AX21" s="1"/>
    </row>
    <row r="22" spans="1:50" x14ac:dyDescent="0.2">
      <c r="A22" s="138"/>
      <c r="B22" s="138"/>
      <c r="C22" s="190" t="s">
        <v>136</v>
      </c>
      <c r="D22" s="190"/>
      <c r="E22" s="190"/>
      <c r="F22" s="190"/>
      <c r="G22" s="6"/>
      <c r="H22" s="6" t="s">
        <v>135</v>
      </c>
      <c r="I22" s="6"/>
      <c r="J22" s="6"/>
      <c r="K22" s="138"/>
      <c r="L22" s="138"/>
      <c r="M22" s="138"/>
      <c r="N22" s="138"/>
      <c r="O22" s="190" t="s">
        <v>134</v>
      </c>
      <c r="P22" s="190"/>
      <c r="Q22" s="190"/>
      <c r="R22" s="190"/>
      <c r="S22" s="6"/>
      <c r="T22" s="6" t="s">
        <v>127</v>
      </c>
      <c r="U22" s="6"/>
      <c r="V22" s="6"/>
      <c r="W22" s="6"/>
      <c r="X22" s="6"/>
      <c r="Y22" s="139"/>
      <c r="Z22" s="139"/>
      <c r="AA22" s="139"/>
      <c r="AB22" s="139"/>
      <c r="AC22" s="139"/>
      <c r="AD22" s="139"/>
      <c r="AE22" s="139"/>
      <c r="AF22" s="139"/>
      <c r="AG22" s="139"/>
      <c r="AH22" s="139"/>
      <c r="AI22" s="139"/>
      <c r="AJ22" s="139"/>
      <c r="AK22" s="139"/>
      <c r="AL22" s="139"/>
      <c r="AM22" s="1"/>
      <c r="AN22" s="1"/>
      <c r="AO22" s="1"/>
      <c r="AP22" s="1"/>
      <c r="AQ22" s="1"/>
      <c r="AR22" s="1"/>
      <c r="AS22" s="1"/>
      <c r="AT22" s="1"/>
      <c r="AU22" s="1"/>
      <c r="AV22" s="1"/>
      <c r="AW22" s="1"/>
      <c r="AX22" s="1"/>
    </row>
    <row r="23" spans="1:50" x14ac:dyDescent="0.2">
      <c r="A23" s="138"/>
      <c r="B23" s="138"/>
      <c r="C23" s="190" t="s">
        <v>140</v>
      </c>
      <c r="D23" s="190"/>
      <c r="E23" s="190"/>
      <c r="F23" s="190"/>
      <c r="G23" s="6"/>
      <c r="H23" s="6" t="s">
        <v>141</v>
      </c>
      <c r="I23" s="6"/>
      <c r="J23" s="138"/>
      <c r="K23" s="138"/>
      <c r="L23" s="138"/>
      <c r="M23" s="138"/>
      <c r="N23" s="138"/>
      <c r="O23" s="190" t="s">
        <v>142</v>
      </c>
      <c r="P23" s="190"/>
      <c r="Q23" s="190"/>
      <c r="R23" s="190"/>
      <c r="S23" s="6"/>
      <c r="T23" s="6" t="s">
        <v>141</v>
      </c>
      <c r="U23" s="6"/>
      <c r="V23" s="6"/>
      <c r="W23" s="6"/>
      <c r="X23" s="138"/>
      <c r="Y23" s="139"/>
      <c r="Z23" s="139"/>
      <c r="AA23" s="139"/>
      <c r="AB23" s="139"/>
      <c r="AC23" s="139"/>
      <c r="AD23" s="139"/>
      <c r="AE23" s="139"/>
      <c r="AF23" s="139"/>
      <c r="AG23" s="139"/>
      <c r="AH23" s="139"/>
      <c r="AI23" s="139"/>
      <c r="AJ23" s="139"/>
      <c r="AK23" s="139"/>
      <c r="AL23" s="139"/>
      <c r="AM23" s="1"/>
      <c r="AN23" s="1"/>
      <c r="AO23" s="1"/>
      <c r="AP23" s="1"/>
      <c r="AQ23" s="1"/>
      <c r="AR23" s="1"/>
      <c r="AS23" s="1"/>
      <c r="AT23" s="1"/>
      <c r="AU23" s="1"/>
      <c r="AV23" s="1"/>
      <c r="AW23" s="1"/>
      <c r="AX23" s="1"/>
    </row>
    <row r="24" spans="1:50" x14ac:dyDescent="0.2">
      <c r="A24" s="146"/>
      <c r="B24" s="146"/>
      <c r="C24" s="190" t="s">
        <v>143</v>
      </c>
      <c r="D24" s="190"/>
      <c r="E24" s="190"/>
      <c r="F24" s="190"/>
      <c r="G24" s="6"/>
      <c r="H24" s="6" t="s">
        <v>144</v>
      </c>
      <c r="I24" s="6"/>
      <c r="J24" s="146"/>
      <c r="K24" s="146"/>
      <c r="L24" s="146"/>
      <c r="M24" s="146"/>
      <c r="N24" s="146"/>
      <c r="O24" s="190" t="s">
        <v>145</v>
      </c>
      <c r="P24" s="190"/>
      <c r="Q24" s="190"/>
      <c r="R24" s="190"/>
      <c r="S24" s="6"/>
      <c r="T24" s="6" t="s">
        <v>144</v>
      </c>
      <c r="U24" s="6"/>
      <c r="V24" s="6"/>
      <c r="W24" s="6"/>
      <c r="X24" s="146"/>
      <c r="Y24" s="147"/>
      <c r="Z24" s="147"/>
      <c r="AA24" s="147"/>
      <c r="AB24" s="147"/>
      <c r="AC24" s="147"/>
      <c r="AD24" s="147"/>
      <c r="AE24" s="147"/>
      <c r="AF24" s="147"/>
      <c r="AG24" s="147"/>
      <c r="AH24" s="147"/>
      <c r="AI24" s="147"/>
      <c r="AJ24" s="147"/>
      <c r="AK24" s="147"/>
      <c r="AL24" s="147"/>
    </row>
    <row r="25" spans="1:50" ht="12.75" customHeight="1" x14ac:dyDescent="0.2">
      <c r="Y25" s="147"/>
      <c r="Z25" s="147"/>
      <c r="AA25" s="147"/>
      <c r="AB25" s="147"/>
      <c r="AC25" s="147"/>
      <c r="AD25" s="147"/>
      <c r="AE25" s="147"/>
      <c r="AF25" s="147"/>
      <c r="AG25" s="147"/>
      <c r="AH25" s="147"/>
      <c r="AI25" s="147"/>
      <c r="AJ25" s="147"/>
      <c r="AK25" s="147"/>
      <c r="AL25" s="147"/>
    </row>
    <row r="26" spans="1:50" x14ac:dyDescent="0.2">
      <c r="A26" s="146"/>
      <c r="B26" s="146"/>
      <c r="C26" s="190" t="s">
        <v>151</v>
      </c>
      <c r="D26" s="190"/>
      <c r="E26" s="190"/>
      <c r="F26" s="190"/>
      <c r="G26" s="6"/>
      <c r="H26" s="6" t="s">
        <v>152</v>
      </c>
      <c r="I26" s="6"/>
      <c r="J26" s="146"/>
      <c r="K26" s="146"/>
      <c r="L26" s="146"/>
      <c r="M26" s="146"/>
      <c r="N26" s="146"/>
      <c r="O26" s="190" t="s">
        <v>153</v>
      </c>
      <c r="P26" s="190"/>
      <c r="Q26" s="190"/>
      <c r="R26" s="190"/>
      <c r="S26" s="6"/>
      <c r="T26" s="6" t="s">
        <v>152</v>
      </c>
      <c r="U26" s="6"/>
      <c r="V26" s="6"/>
      <c r="W26" s="6"/>
      <c r="X26" s="146"/>
      <c r="Y26" s="147"/>
      <c r="Z26" s="147"/>
      <c r="AA26" s="147"/>
      <c r="AB26" s="147"/>
      <c r="AC26" s="147"/>
      <c r="AD26" s="147"/>
      <c r="AE26" s="147"/>
      <c r="AF26" s="147"/>
      <c r="AG26" s="147"/>
      <c r="AH26" s="147"/>
      <c r="AI26" s="147"/>
      <c r="AJ26" s="147"/>
      <c r="AK26" s="147"/>
      <c r="AL26" s="147"/>
    </row>
    <row r="27" spans="1:50" x14ac:dyDescent="0.2">
      <c r="A27" s="146"/>
      <c r="B27" s="146"/>
      <c r="C27" s="190"/>
      <c r="D27" s="191"/>
      <c r="E27" s="191"/>
      <c r="F27" s="6"/>
      <c r="G27" s="6"/>
      <c r="H27" s="6"/>
      <c r="I27" s="6"/>
      <c r="J27" s="146"/>
      <c r="K27" s="146"/>
      <c r="L27" s="146"/>
      <c r="M27" s="146"/>
      <c r="N27" s="146"/>
      <c r="O27" s="190"/>
      <c r="P27" s="191"/>
      <c r="Q27" s="191"/>
      <c r="R27" s="6"/>
      <c r="S27" s="6"/>
      <c r="T27" s="6"/>
      <c r="U27" s="6"/>
      <c r="V27" s="6"/>
      <c r="W27" s="6"/>
      <c r="X27" s="146"/>
      <c r="Y27" s="147"/>
      <c r="Z27" s="147"/>
      <c r="AA27" s="147"/>
      <c r="AB27" s="147"/>
      <c r="AC27" s="147"/>
      <c r="AD27" s="147"/>
      <c r="AE27" s="147"/>
      <c r="AF27" s="147"/>
      <c r="AG27" s="147"/>
      <c r="AH27" s="147"/>
      <c r="AI27" s="147"/>
      <c r="AJ27" s="147"/>
      <c r="AK27" s="147"/>
      <c r="AL27" s="147"/>
    </row>
    <row r="28" spans="1:50" x14ac:dyDescent="0.2">
      <c r="A28" s="146"/>
      <c r="B28" s="146"/>
      <c r="C28" s="190"/>
      <c r="D28" s="191"/>
      <c r="E28" s="191"/>
      <c r="F28" s="146"/>
      <c r="G28" s="146"/>
      <c r="H28" s="146"/>
      <c r="I28" s="146"/>
      <c r="J28" s="146"/>
      <c r="K28" s="146"/>
      <c r="L28" s="146"/>
      <c r="M28" s="146"/>
      <c r="N28" s="146"/>
      <c r="O28" s="190"/>
      <c r="P28" s="191"/>
      <c r="Q28" s="191"/>
      <c r="R28" s="146"/>
      <c r="S28" s="146"/>
      <c r="T28" s="146"/>
      <c r="U28" s="146"/>
      <c r="V28" s="146"/>
      <c r="W28" s="146"/>
      <c r="X28" s="146"/>
      <c r="Y28" s="147"/>
      <c r="Z28" s="147"/>
      <c r="AA28" s="147"/>
      <c r="AB28" s="147"/>
      <c r="AC28" s="147"/>
      <c r="AD28" s="147"/>
      <c r="AE28" s="147"/>
      <c r="AF28" s="147"/>
      <c r="AG28" s="147"/>
      <c r="AH28" s="147"/>
      <c r="AI28" s="147"/>
      <c r="AJ28" s="147"/>
      <c r="AK28" s="147"/>
      <c r="AL28" s="147"/>
    </row>
    <row r="29" spans="1:50" x14ac:dyDescent="0.2">
      <c r="A29" s="146"/>
      <c r="B29" s="146"/>
      <c r="C29" s="190"/>
      <c r="D29" s="191"/>
      <c r="E29" s="191"/>
      <c r="F29" s="146"/>
      <c r="G29" s="146"/>
      <c r="H29" s="146"/>
      <c r="I29" s="146"/>
      <c r="J29" s="146"/>
      <c r="K29" s="146"/>
      <c r="L29" s="146"/>
      <c r="M29" s="146"/>
      <c r="N29" s="146"/>
      <c r="O29" s="190"/>
      <c r="P29" s="191"/>
      <c r="Q29" s="191"/>
      <c r="R29" s="146"/>
      <c r="T29" s="146"/>
      <c r="U29" s="146"/>
      <c r="V29" s="146"/>
      <c r="W29" s="146"/>
      <c r="X29" s="146"/>
      <c r="Y29" s="147"/>
      <c r="Z29" s="147"/>
      <c r="AA29" s="147"/>
      <c r="AB29" s="147"/>
      <c r="AC29" s="147"/>
      <c r="AD29" s="147"/>
      <c r="AE29" s="147"/>
      <c r="AF29" s="147"/>
      <c r="AG29" s="147"/>
      <c r="AH29" s="147"/>
      <c r="AI29" s="147"/>
      <c r="AJ29" s="147"/>
      <c r="AK29" s="147"/>
      <c r="AL29" s="147"/>
    </row>
    <row r="30" spans="1:50" x14ac:dyDescent="0.2">
      <c r="A30" s="146"/>
      <c r="B30" s="146"/>
      <c r="C30" s="149"/>
      <c r="D30" s="146"/>
      <c r="E30" s="146"/>
      <c r="F30" s="146"/>
      <c r="G30" s="142" t="s">
        <v>75</v>
      </c>
      <c r="H30" s="146">
        <v>30</v>
      </c>
      <c r="I30" s="146"/>
      <c r="J30" s="146"/>
      <c r="K30" s="146"/>
      <c r="L30" s="146"/>
      <c r="M30" s="146"/>
      <c r="N30" s="146"/>
      <c r="O30" s="149"/>
      <c r="P30" s="146"/>
      <c r="Q30" s="146"/>
      <c r="R30" s="146"/>
      <c r="S30" s="142" t="s">
        <v>75</v>
      </c>
      <c r="T30" s="146">
        <v>30</v>
      </c>
      <c r="U30" s="146"/>
      <c r="V30" s="146"/>
      <c r="W30" s="146"/>
      <c r="X30" s="146"/>
      <c r="Y30" s="147"/>
      <c r="Z30" s="147"/>
      <c r="AA30" s="147"/>
      <c r="AB30" s="147"/>
      <c r="AC30" s="147"/>
      <c r="AD30" s="147"/>
      <c r="AE30" s="147"/>
      <c r="AF30" s="147"/>
      <c r="AG30" s="147"/>
      <c r="AH30" s="147"/>
      <c r="AI30" s="147"/>
      <c r="AJ30" s="147"/>
      <c r="AK30" s="147"/>
      <c r="AL30" s="147"/>
    </row>
    <row r="31" spans="1:50" x14ac:dyDescent="0.2">
      <c r="A31" s="146"/>
      <c r="B31" s="146"/>
      <c r="C31" s="149"/>
      <c r="D31" s="146"/>
      <c r="E31" s="146"/>
      <c r="F31" s="146"/>
      <c r="G31" s="142" t="s">
        <v>76</v>
      </c>
      <c r="H31" s="146">
        <v>12</v>
      </c>
      <c r="I31" s="146"/>
      <c r="J31" s="146"/>
      <c r="K31" s="146"/>
      <c r="L31" s="146"/>
      <c r="M31" s="146"/>
      <c r="N31" s="146"/>
      <c r="O31" s="149"/>
      <c r="P31" s="146"/>
      <c r="Q31" s="146"/>
      <c r="R31" s="146"/>
      <c r="S31" s="142" t="s">
        <v>76</v>
      </c>
      <c r="T31" s="146">
        <v>12</v>
      </c>
      <c r="U31" s="146"/>
      <c r="V31" s="146"/>
      <c r="W31" s="146"/>
      <c r="X31" s="146"/>
      <c r="Y31" s="147"/>
      <c r="Z31" s="147"/>
      <c r="AA31" s="147"/>
      <c r="AB31" s="147"/>
      <c r="AC31" s="147"/>
      <c r="AD31" s="147"/>
      <c r="AE31" s="147"/>
      <c r="AF31" s="147"/>
      <c r="AG31" s="147"/>
      <c r="AH31" s="147"/>
      <c r="AI31" s="147"/>
      <c r="AJ31" s="147"/>
      <c r="AK31" s="147"/>
      <c r="AL31" s="147"/>
    </row>
    <row r="32" spans="1:50" x14ac:dyDescent="0.2">
      <c r="A32" s="146"/>
      <c r="B32" s="146"/>
      <c r="C32" s="149"/>
      <c r="D32" s="146"/>
      <c r="E32" s="146"/>
      <c r="F32" s="146"/>
      <c r="G32" s="146"/>
      <c r="H32" s="146"/>
      <c r="I32" s="146"/>
      <c r="J32" s="146"/>
      <c r="K32" s="146"/>
      <c r="L32" s="146"/>
      <c r="M32" s="146"/>
      <c r="N32" s="146"/>
      <c r="O32" s="149"/>
      <c r="P32" s="146"/>
      <c r="Q32" s="146"/>
      <c r="R32" s="146"/>
      <c r="S32" s="146"/>
      <c r="T32" s="146"/>
      <c r="U32" s="146"/>
      <c r="V32" s="146"/>
      <c r="W32" s="146"/>
      <c r="X32" s="146"/>
      <c r="Y32" s="147"/>
      <c r="Z32" s="147"/>
      <c r="AA32" s="147"/>
      <c r="AB32" s="147"/>
      <c r="AC32" s="147"/>
      <c r="AD32" s="147"/>
      <c r="AE32" s="147"/>
      <c r="AF32" s="147"/>
      <c r="AG32" s="147"/>
      <c r="AH32" s="147"/>
      <c r="AI32" s="147"/>
      <c r="AJ32" s="147"/>
      <c r="AK32" s="147"/>
      <c r="AL32" s="147"/>
    </row>
    <row r="33" spans="1:38" x14ac:dyDescent="0.2">
      <c r="A33" s="146"/>
      <c r="B33" s="146"/>
      <c r="C33" s="149"/>
      <c r="D33" s="146"/>
      <c r="E33" s="146"/>
      <c r="F33" s="146"/>
      <c r="G33" s="146"/>
      <c r="H33" s="146"/>
      <c r="I33" s="146"/>
      <c r="J33" s="146"/>
      <c r="K33" s="146"/>
      <c r="L33" s="146"/>
      <c r="M33" s="146"/>
      <c r="N33" s="146"/>
      <c r="O33" s="149"/>
      <c r="P33" s="146"/>
      <c r="Q33" s="146"/>
      <c r="R33" s="146"/>
      <c r="S33" s="146"/>
      <c r="T33" s="146"/>
      <c r="U33" s="146"/>
      <c r="V33" s="146"/>
      <c r="W33" s="146"/>
      <c r="X33" s="146"/>
      <c r="Y33" s="147"/>
      <c r="Z33" s="147"/>
      <c r="AA33" s="147"/>
      <c r="AB33" s="147"/>
      <c r="AC33" s="147"/>
      <c r="AD33" s="147"/>
      <c r="AE33" s="147"/>
      <c r="AF33" s="147"/>
      <c r="AG33" s="147"/>
      <c r="AH33" s="147"/>
      <c r="AI33" s="147"/>
      <c r="AJ33" s="147"/>
      <c r="AK33" s="147"/>
      <c r="AL33" s="147"/>
    </row>
    <row r="34" spans="1:38" x14ac:dyDescent="0.2">
      <c r="A34" s="146"/>
      <c r="B34" s="143"/>
      <c r="C34" s="144"/>
      <c r="D34" s="146"/>
      <c r="E34" s="146"/>
      <c r="F34" s="146"/>
      <c r="G34" s="146"/>
      <c r="H34" s="146"/>
      <c r="I34" s="146"/>
      <c r="J34" s="146"/>
      <c r="K34" s="146"/>
      <c r="L34" s="146"/>
      <c r="M34" s="146"/>
      <c r="N34" s="146"/>
      <c r="O34" s="149"/>
      <c r="P34" s="146"/>
      <c r="Q34" s="146"/>
      <c r="R34" s="146"/>
      <c r="S34" s="146"/>
      <c r="T34" s="146"/>
      <c r="U34" s="146"/>
      <c r="V34" s="146"/>
      <c r="W34" s="146"/>
      <c r="X34" s="146"/>
      <c r="Y34" s="147"/>
      <c r="Z34" s="147"/>
      <c r="AA34" s="147"/>
      <c r="AB34" s="147"/>
      <c r="AC34" s="147"/>
      <c r="AD34" s="147"/>
      <c r="AE34" s="147"/>
      <c r="AF34" s="147"/>
      <c r="AG34" s="147"/>
      <c r="AH34" s="147"/>
      <c r="AI34" s="147"/>
      <c r="AJ34" s="147"/>
      <c r="AK34" s="147"/>
      <c r="AL34" s="147"/>
    </row>
    <row r="35" spans="1:38" x14ac:dyDescent="0.2">
      <c r="A35" s="146"/>
      <c r="B35" s="143"/>
      <c r="C35" s="144"/>
      <c r="D35" s="146"/>
      <c r="E35" s="146"/>
      <c r="F35" s="146"/>
      <c r="G35" s="146"/>
      <c r="H35" s="146"/>
      <c r="I35" s="146"/>
      <c r="J35" s="146"/>
      <c r="K35" s="146"/>
      <c r="L35" s="146"/>
      <c r="M35" s="146"/>
      <c r="N35" s="146"/>
      <c r="O35" s="146"/>
      <c r="P35" s="146"/>
      <c r="Q35" s="146"/>
      <c r="R35" s="146"/>
      <c r="S35" s="146"/>
      <c r="T35" s="146"/>
      <c r="U35" s="146"/>
      <c r="V35" s="146"/>
      <c r="W35" s="146"/>
      <c r="X35" s="146"/>
      <c r="Y35" s="147"/>
      <c r="Z35" s="147"/>
      <c r="AA35" s="147"/>
      <c r="AB35" s="147"/>
      <c r="AC35" s="147"/>
      <c r="AD35" s="147"/>
      <c r="AE35" s="147"/>
      <c r="AF35" s="147"/>
      <c r="AG35" s="147"/>
      <c r="AH35" s="147"/>
      <c r="AI35" s="147"/>
      <c r="AJ35" s="147"/>
      <c r="AK35" s="147"/>
      <c r="AL35" s="147"/>
    </row>
    <row r="36" spans="1:38" x14ac:dyDescent="0.2">
      <c r="A36" s="146"/>
      <c r="B36" s="146"/>
      <c r="C36" s="144"/>
      <c r="D36" s="146"/>
      <c r="E36" s="146"/>
      <c r="F36" s="146"/>
      <c r="G36" s="146"/>
      <c r="H36" s="146"/>
      <c r="I36" s="146"/>
      <c r="J36" s="146"/>
      <c r="K36" s="146"/>
      <c r="L36" s="146"/>
      <c r="M36" s="146"/>
      <c r="N36" s="146"/>
      <c r="O36" s="146"/>
      <c r="P36" s="146"/>
      <c r="Q36" s="146"/>
      <c r="R36" s="146"/>
      <c r="S36" s="146"/>
      <c r="T36" s="146"/>
      <c r="U36" s="146"/>
      <c r="V36" s="146"/>
      <c r="W36" s="146"/>
      <c r="X36" s="146"/>
      <c r="Y36" s="147"/>
      <c r="Z36" s="147"/>
      <c r="AA36" s="147"/>
      <c r="AB36" s="147"/>
      <c r="AC36" s="147"/>
      <c r="AD36" s="147"/>
      <c r="AE36" s="147"/>
      <c r="AF36" s="147"/>
      <c r="AG36" s="147"/>
      <c r="AH36" s="147"/>
      <c r="AI36" s="147"/>
      <c r="AJ36" s="147"/>
      <c r="AK36" s="147"/>
      <c r="AL36" s="147"/>
    </row>
    <row r="37" spans="1:38" x14ac:dyDescent="0.2">
      <c r="A37" s="146"/>
      <c r="C37" s="145" t="s">
        <v>154</v>
      </c>
      <c r="D37" s="146"/>
      <c r="E37" s="146"/>
      <c r="F37" s="146"/>
      <c r="G37" s="146"/>
      <c r="H37" s="146"/>
      <c r="I37" s="146"/>
      <c r="J37" s="146"/>
      <c r="K37" s="146"/>
      <c r="L37" s="146"/>
      <c r="M37" s="146"/>
      <c r="N37" s="146"/>
      <c r="O37" s="146"/>
      <c r="P37" s="146"/>
      <c r="Q37" s="146"/>
      <c r="R37" s="146"/>
      <c r="S37" s="146"/>
      <c r="T37" s="146"/>
      <c r="U37" s="146"/>
      <c r="V37" s="146"/>
      <c r="W37" s="146"/>
      <c r="X37" s="146"/>
      <c r="Y37" s="147"/>
      <c r="Z37" s="147"/>
      <c r="AA37" s="147"/>
      <c r="AB37" s="147"/>
      <c r="AC37" s="147"/>
      <c r="AD37" s="147"/>
      <c r="AE37" s="147"/>
      <c r="AF37" s="147"/>
      <c r="AG37" s="147"/>
      <c r="AH37" s="147"/>
      <c r="AI37" s="147"/>
      <c r="AJ37" s="147"/>
      <c r="AK37" s="147"/>
      <c r="AL37" s="147"/>
    </row>
    <row r="38" spans="1:38" x14ac:dyDescent="0.2">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7"/>
      <c r="Z38" s="147"/>
      <c r="AA38" s="147"/>
      <c r="AB38" s="147"/>
      <c r="AC38" s="147"/>
      <c r="AD38" s="147"/>
      <c r="AE38" s="147"/>
      <c r="AF38" s="147"/>
      <c r="AG38" s="147"/>
      <c r="AH38" s="147"/>
      <c r="AI38" s="147"/>
      <c r="AJ38" s="147"/>
      <c r="AK38" s="147"/>
      <c r="AL38" s="147"/>
    </row>
    <row r="39" spans="1:38" x14ac:dyDescent="0.2">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7"/>
      <c r="Z39" s="147"/>
      <c r="AA39" s="147"/>
      <c r="AB39" s="147"/>
      <c r="AC39" s="147"/>
      <c r="AD39" s="147"/>
      <c r="AE39" s="147"/>
      <c r="AF39" s="147"/>
      <c r="AG39" s="147"/>
      <c r="AH39" s="147"/>
      <c r="AI39" s="147"/>
      <c r="AJ39" s="147"/>
      <c r="AK39" s="147"/>
      <c r="AL39" s="147"/>
    </row>
    <row r="40" spans="1:38" x14ac:dyDescent="0.2">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7"/>
      <c r="Z40" s="147"/>
      <c r="AA40" s="147"/>
      <c r="AB40" s="147"/>
      <c r="AC40" s="147"/>
      <c r="AD40" s="147"/>
      <c r="AE40" s="147"/>
      <c r="AF40" s="147"/>
      <c r="AG40" s="147"/>
      <c r="AH40" s="147"/>
      <c r="AI40" s="147"/>
      <c r="AJ40" s="147"/>
      <c r="AK40" s="147"/>
      <c r="AL40" s="147"/>
    </row>
    <row r="41" spans="1:38" x14ac:dyDescent="0.2">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7"/>
      <c r="Z41" s="147"/>
      <c r="AA41" s="147"/>
      <c r="AB41" s="147"/>
      <c r="AC41" s="147"/>
      <c r="AD41" s="147"/>
      <c r="AE41" s="147"/>
      <c r="AF41" s="147"/>
      <c r="AG41" s="147"/>
      <c r="AH41" s="147"/>
      <c r="AI41" s="147"/>
      <c r="AJ41" s="147"/>
      <c r="AK41" s="147"/>
      <c r="AL41" s="147"/>
    </row>
    <row r="42" spans="1:38" x14ac:dyDescent="0.2">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7"/>
      <c r="Z42" s="147"/>
      <c r="AA42" s="147"/>
      <c r="AB42" s="147"/>
      <c r="AC42" s="147"/>
      <c r="AD42" s="147"/>
      <c r="AE42" s="147"/>
      <c r="AF42" s="147"/>
      <c r="AG42" s="147"/>
      <c r="AH42" s="147"/>
      <c r="AI42" s="147"/>
      <c r="AJ42" s="147"/>
      <c r="AK42" s="147"/>
      <c r="AL42" s="147"/>
    </row>
    <row r="43" spans="1:38" ht="12.75" customHeight="1" x14ac:dyDescent="0.2">
      <c r="A43" s="146"/>
      <c r="X43" s="146"/>
      <c r="Y43" s="147"/>
      <c r="Z43" s="147"/>
      <c r="AA43" s="147"/>
      <c r="AB43" s="147"/>
      <c r="AC43" s="147"/>
      <c r="AD43" s="147"/>
      <c r="AE43" s="147"/>
      <c r="AF43" s="147"/>
      <c r="AG43" s="147"/>
      <c r="AH43" s="147"/>
      <c r="AI43" s="147"/>
      <c r="AJ43" s="147"/>
      <c r="AK43" s="147"/>
      <c r="AL43" s="147"/>
    </row>
    <row r="44" spans="1:38" ht="41.25" customHeight="1" x14ac:dyDescent="0.2">
      <c r="A44" s="146"/>
      <c r="B44" s="192" t="s">
        <v>147</v>
      </c>
      <c r="C44" s="192"/>
      <c r="D44" s="192"/>
      <c r="E44" s="192"/>
      <c r="F44" s="192"/>
      <c r="G44" s="192"/>
      <c r="H44" s="192"/>
      <c r="I44" s="192"/>
      <c r="J44" s="192"/>
      <c r="K44" s="192"/>
      <c r="L44" s="192"/>
      <c r="M44" s="192"/>
      <c r="N44" s="192"/>
      <c r="O44" s="192"/>
      <c r="P44" s="192"/>
      <c r="Q44" s="192"/>
      <c r="R44" s="192"/>
      <c r="S44" s="192"/>
      <c r="T44" s="192"/>
      <c r="U44" s="192"/>
      <c r="V44" s="192"/>
      <c r="W44" s="192"/>
      <c r="X44" s="146"/>
      <c r="Y44" s="147"/>
      <c r="Z44" s="147"/>
      <c r="AA44" s="147"/>
      <c r="AB44" s="147"/>
      <c r="AC44" s="147"/>
      <c r="AD44" s="147"/>
      <c r="AE44" s="147"/>
      <c r="AF44" s="147"/>
      <c r="AG44" s="147"/>
      <c r="AH44" s="147"/>
      <c r="AI44" s="147"/>
      <c r="AJ44" s="147"/>
      <c r="AK44" s="147"/>
      <c r="AL44" s="147"/>
    </row>
    <row r="45" spans="1:38" x14ac:dyDescent="0.2">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7"/>
      <c r="Z45" s="147"/>
      <c r="AA45" s="147"/>
      <c r="AB45" s="147"/>
      <c r="AC45" s="147"/>
      <c r="AD45" s="147"/>
      <c r="AE45" s="147"/>
      <c r="AF45" s="147"/>
      <c r="AG45" s="147"/>
      <c r="AH45" s="147"/>
      <c r="AI45" s="147"/>
      <c r="AJ45" s="147"/>
      <c r="AK45" s="147"/>
      <c r="AL45" s="147"/>
    </row>
    <row r="46" spans="1:38"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row>
    <row r="47" spans="1:38"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row>
    <row r="48" spans="1:38"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row>
    <row r="49" spans="1:38"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row>
    <row r="50" spans="1:38"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row>
    <row r="51" spans="1:38"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row>
    <row r="52" spans="1:38"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row>
    <row r="53" spans="1:38"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row>
    <row r="54" spans="1:38"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row>
    <row r="55" spans="1:38"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row>
    <row r="56" spans="1:38"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row>
    <row r="57" spans="1:38"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row>
    <row r="58" spans="1:38"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4"/>
  <sheetViews>
    <sheetView topLeftCell="Q11" zoomScale="80" zoomScaleNormal="80" workbookViewId="0">
      <selection activeCell="W32" sqref="W32"/>
    </sheetView>
  </sheetViews>
  <sheetFormatPr defaultRowHeight="12.75" x14ac:dyDescent="0.2"/>
  <cols>
    <col min="1" max="1" width="28" customWidth="1"/>
    <col min="2" max="2" width="19.5703125" customWidth="1"/>
    <col min="3" max="3" width="11.140625" customWidth="1"/>
    <col min="4" max="4" width="10" customWidth="1"/>
    <col min="5" max="5" width="5.42578125" customWidth="1"/>
    <col min="6" max="6" width="4.42578125" customWidth="1"/>
  </cols>
  <sheetData>
    <row r="1" spans="1:57" ht="54" x14ac:dyDescent="0.2">
      <c r="A1" s="42" t="s">
        <v>77</v>
      </c>
      <c r="B1" s="42" t="s">
        <v>148</v>
      </c>
    </row>
    <row r="2" spans="1:57" ht="108" x14ac:dyDescent="0.2">
      <c r="A2" s="42" t="s">
        <v>78</v>
      </c>
      <c r="B2" s="42" t="s">
        <v>149</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2"/>
      <c r="D4" s="207" t="s">
        <v>79</v>
      </c>
      <c r="E4" s="208"/>
      <c r="G4" s="201" t="s">
        <v>80</v>
      </c>
      <c r="H4" s="202"/>
      <c r="I4" s="202"/>
      <c r="J4" s="202"/>
      <c r="K4" s="202"/>
      <c r="L4" s="202"/>
      <c r="M4" s="202"/>
      <c r="N4" s="202"/>
      <c r="O4" s="202"/>
      <c r="P4" s="202"/>
      <c r="Q4" s="202"/>
      <c r="R4" s="202"/>
      <c r="T4" s="201" t="s">
        <v>81</v>
      </c>
      <c r="U4" s="202"/>
      <c r="V4" s="202"/>
      <c r="W4" s="202"/>
      <c r="X4" s="202"/>
      <c r="Y4" s="202"/>
      <c r="Z4" s="202"/>
      <c r="AA4" s="202"/>
      <c r="AB4" s="202"/>
      <c r="AC4" s="202"/>
      <c r="AD4" s="202"/>
      <c r="AE4" s="202"/>
      <c r="AF4" s="3"/>
      <c r="AG4" s="201" t="s">
        <v>82</v>
      </c>
      <c r="AH4" s="202"/>
      <c r="AI4" s="202"/>
      <c r="AJ4" s="202"/>
      <c r="AK4" s="202"/>
      <c r="AL4" s="202"/>
      <c r="AM4" s="202"/>
      <c r="AN4" s="202"/>
      <c r="AO4" s="202"/>
      <c r="AP4" s="202"/>
      <c r="AQ4" s="202"/>
      <c r="AR4" s="202"/>
      <c r="AT4" s="201" t="s">
        <v>83</v>
      </c>
      <c r="AU4" s="202"/>
      <c r="AV4" s="202"/>
      <c r="AW4" s="202"/>
      <c r="AX4" s="202"/>
      <c r="AY4" s="202"/>
      <c r="AZ4" s="202"/>
      <c r="BA4" s="202"/>
      <c r="BB4" s="202"/>
      <c r="BC4" s="202"/>
      <c r="BD4" s="202"/>
      <c r="BE4" s="202"/>
    </row>
    <row r="5" spans="1:57" x14ac:dyDescent="0.2">
      <c r="A5" s="31"/>
      <c r="B5" s="31"/>
      <c r="C5" s="2"/>
      <c r="D5" s="209" t="s">
        <v>84</v>
      </c>
      <c r="E5" s="211" t="s">
        <v>85</v>
      </c>
      <c r="F5" s="4"/>
      <c r="G5" s="199" t="s">
        <v>65</v>
      </c>
      <c r="H5" s="195" t="s">
        <v>66</v>
      </c>
      <c r="I5" s="195" t="s">
        <v>86</v>
      </c>
      <c r="J5" s="195" t="s">
        <v>68</v>
      </c>
      <c r="K5" s="195" t="s">
        <v>87</v>
      </c>
      <c r="L5" s="197" t="s">
        <v>88</v>
      </c>
      <c r="M5" s="4"/>
      <c r="N5" s="199" t="s">
        <v>70</v>
      </c>
      <c r="O5" s="195" t="s">
        <v>71</v>
      </c>
      <c r="P5" s="197" t="s">
        <v>89</v>
      </c>
      <c r="Q5" s="2"/>
      <c r="R5" s="203" t="s">
        <v>90</v>
      </c>
      <c r="S5" s="2"/>
      <c r="T5" s="199" t="s">
        <v>65</v>
      </c>
      <c r="U5" s="195" t="s">
        <v>66</v>
      </c>
      <c r="V5" s="195" t="s">
        <v>86</v>
      </c>
      <c r="W5" s="195" t="s">
        <v>68</v>
      </c>
      <c r="X5" s="195" t="s">
        <v>87</v>
      </c>
      <c r="Y5" s="197" t="s">
        <v>88</v>
      </c>
      <c r="Z5" s="2"/>
      <c r="AA5" s="199" t="s">
        <v>70</v>
      </c>
      <c r="AB5" s="195" t="s">
        <v>71</v>
      </c>
      <c r="AC5" s="197" t="s">
        <v>89</v>
      </c>
      <c r="AD5" s="1"/>
      <c r="AE5" s="205" t="s">
        <v>90</v>
      </c>
      <c r="AF5" s="36"/>
      <c r="AG5" s="199" t="s">
        <v>65</v>
      </c>
      <c r="AH5" s="195" t="s">
        <v>66</v>
      </c>
      <c r="AI5" s="195" t="s">
        <v>86</v>
      </c>
      <c r="AJ5" s="195" t="s">
        <v>68</v>
      </c>
      <c r="AK5" s="195" t="s">
        <v>87</v>
      </c>
      <c r="AL5" s="197" t="s">
        <v>88</v>
      </c>
      <c r="AM5" s="4"/>
      <c r="AN5" s="199" t="s">
        <v>70</v>
      </c>
      <c r="AO5" s="195" t="s">
        <v>71</v>
      </c>
      <c r="AP5" s="197" t="s">
        <v>89</v>
      </c>
      <c r="AQ5" s="2"/>
      <c r="AR5" s="203" t="s">
        <v>90</v>
      </c>
      <c r="AS5" s="2"/>
      <c r="AT5" s="199" t="s">
        <v>65</v>
      </c>
      <c r="AU5" s="195" t="s">
        <v>66</v>
      </c>
      <c r="AV5" s="195" t="s">
        <v>86</v>
      </c>
      <c r="AW5" s="195" t="s">
        <v>68</v>
      </c>
      <c r="AX5" s="195" t="s">
        <v>87</v>
      </c>
      <c r="AY5" s="197" t="s">
        <v>88</v>
      </c>
      <c r="AZ5" s="2"/>
      <c r="BA5" s="199" t="s">
        <v>70</v>
      </c>
      <c r="BB5" s="195" t="s">
        <v>71</v>
      </c>
      <c r="BC5" s="197" t="s">
        <v>89</v>
      </c>
      <c r="BD5" s="1"/>
      <c r="BE5" s="205" t="s">
        <v>90</v>
      </c>
    </row>
    <row r="6" spans="1:57" x14ac:dyDescent="0.2">
      <c r="A6" s="31"/>
      <c r="B6" s="31"/>
      <c r="C6" s="2"/>
      <c r="D6" s="210"/>
      <c r="E6" s="212"/>
      <c r="F6" s="4"/>
      <c r="G6" s="200"/>
      <c r="H6" s="196"/>
      <c r="I6" s="196"/>
      <c r="J6" s="196"/>
      <c r="K6" s="196"/>
      <c r="L6" s="198"/>
      <c r="M6" s="4"/>
      <c r="N6" s="200"/>
      <c r="O6" s="196"/>
      <c r="P6" s="198"/>
      <c r="Q6" s="2"/>
      <c r="R6" s="204"/>
      <c r="S6" s="2"/>
      <c r="T6" s="200"/>
      <c r="U6" s="196"/>
      <c r="V6" s="196"/>
      <c r="W6" s="196"/>
      <c r="X6" s="196"/>
      <c r="Y6" s="198"/>
      <c r="Z6" s="2"/>
      <c r="AA6" s="200"/>
      <c r="AB6" s="196"/>
      <c r="AC6" s="198"/>
      <c r="AD6" s="1"/>
      <c r="AE6" s="206"/>
      <c r="AF6" s="37"/>
      <c r="AG6" s="200"/>
      <c r="AH6" s="196"/>
      <c r="AI6" s="196"/>
      <c r="AJ6" s="196"/>
      <c r="AK6" s="196"/>
      <c r="AL6" s="198"/>
      <c r="AM6" s="4"/>
      <c r="AN6" s="200"/>
      <c r="AO6" s="196"/>
      <c r="AP6" s="198"/>
      <c r="AQ6" s="2"/>
      <c r="AR6" s="204"/>
      <c r="AS6" s="2"/>
      <c r="AT6" s="200"/>
      <c r="AU6" s="196"/>
      <c r="AV6" s="196"/>
      <c r="AW6" s="196"/>
      <c r="AX6" s="196"/>
      <c r="AY6" s="198"/>
      <c r="AZ6" s="2"/>
      <c r="BA6" s="200"/>
      <c r="BB6" s="196"/>
      <c r="BC6" s="198"/>
      <c r="BD6" s="1"/>
      <c r="BE6" s="206"/>
    </row>
    <row r="7" spans="1:57" ht="14.25" x14ac:dyDescent="0.2">
      <c r="A7" s="32"/>
      <c r="B7" s="32"/>
      <c r="C7" s="2"/>
      <c r="D7" s="2"/>
      <c r="E7" s="5"/>
      <c r="F7" s="6"/>
      <c r="G7" s="7"/>
      <c r="H7" s="7"/>
      <c r="I7" s="7"/>
      <c r="J7" s="7"/>
      <c r="K7" s="7"/>
      <c r="L7" s="7"/>
      <c r="M7" s="6"/>
      <c r="N7" s="7"/>
      <c r="O7" s="7"/>
      <c r="P7" s="7"/>
      <c r="Q7" s="6"/>
      <c r="R7" s="7"/>
      <c r="S7" s="6"/>
      <c r="T7" s="7"/>
      <c r="U7" s="7"/>
      <c r="V7" s="7"/>
      <c r="W7" s="7"/>
      <c r="X7" s="7"/>
      <c r="Y7" s="7"/>
      <c r="Z7" s="6"/>
      <c r="AA7" s="7"/>
      <c r="AB7" s="7"/>
      <c r="AC7" s="7"/>
      <c r="AD7" s="6"/>
      <c r="AE7" s="7"/>
      <c r="AF7" s="7"/>
      <c r="AG7" s="7"/>
      <c r="AH7" s="7"/>
      <c r="AI7" s="7"/>
      <c r="AJ7" s="7"/>
      <c r="AK7" s="7"/>
      <c r="AL7" s="7"/>
      <c r="AM7" s="6"/>
      <c r="AN7" s="7"/>
      <c r="AO7" s="7"/>
      <c r="AP7" s="7"/>
      <c r="AQ7" s="6"/>
      <c r="AR7" s="7"/>
      <c r="AS7" s="6"/>
      <c r="AT7" s="7"/>
      <c r="AU7" s="7"/>
      <c r="AV7" s="7"/>
      <c r="AW7" s="7"/>
      <c r="AX7" s="7"/>
      <c r="AY7" s="7"/>
      <c r="AZ7" s="6"/>
      <c r="BA7" s="7"/>
      <c r="BB7" s="7"/>
      <c r="BC7" s="7"/>
      <c r="BD7" s="6"/>
      <c r="BE7" s="7"/>
    </row>
    <row r="8" spans="1:57" x14ac:dyDescent="0.2">
      <c r="A8" s="18" t="s">
        <v>13</v>
      </c>
      <c r="B8" s="2" t="str">
        <f>TRIM(A8)</f>
        <v>United States</v>
      </c>
      <c r="C8" s="8"/>
      <c r="D8" s="22" t="s">
        <v>91</v>
      </c>
      <c r="E8" s="25" t="s">
        <v>92</v>
      </c>
      <c r="F8" s="2"/>
      <c r="G8" s="150">
        <v>37.727414280967601</v>
      </c>
      <c r="H8" s="151">
        <v>45.207060083975897</v>
      </c>
      <c r="I8" s="151">
        <v>48.779511797655204</v>
      </c>
      <c r="J8" s="151">
        <v>50.387474093481501</v>
      </c>
      <c r="K8" s="151">
        <v>49.107449971077003</v>
      </c>
      <c r="L8" s="152">
        <v>46.241682347409402</v>
      </c>
      <c r="M8" s="153"/>
      <c r="N8" s="154">
        <v>52.000558589388703</v>
      </c>
      <c r="O8" s="155">
        <v>53.418119346642698</v>
      </c>
      <c r="P8" s="156">
        <v>52.709341035091299</v>
      </c>
      <c r="Q8" s="153"/>
      <c r="R8" s="157">
        <v>48.089655685043503</v>
      </c>
      <c r="S8" s="158"/>
      <c r="T8" s="150">
        <v>-5.4208250131496003</v>
      </c>
      <c r="U8" s="151">
        <v>-2.8774887849772499</v>
      </c>
      <c r="V8" s="151">
        <v>-4.1574968339045197</v>
      </c>
      <c r="W8" s="151">
        <v>-3.6102463631272501</v>
      </c>
      <c r="X8" s="151">
        <v>-3.04971501887167</v>
      </c>
      <c r="Y8" s="152">
        <v>-3.7667331964473201</v>
      </c>
      <c r="Z8" s="153"/>
      <c r="AA8" s="154">
        <v>-1.02678831543825</v>
      </c>
      <c r="AB8" s="155">
        <v>2.8351437624802101</v>
      </c>
      <c r="AC8" s="156">
        <v>0.89320251782123505</v>
      </c>
      <c r="AD8" s="153"/>
      <c r="AE8" s="157">
        <v>-2.3543612082321101</v>
      </c>
      <c r="AF8" s="28"/>
      <c r="AG8" s="150">
        <v>43.291219879780897</v>
      </c>
      <c r="AH8" s="151">
        <v>46.527045977927898</v>
      </c>
      <c r="AI8" s="151">
        <v>46.532742604870798</v>
      </c>
      <c r="AJ8" s="151">
        <v>49.3752303407963</v>
      </c>
      <c r="AK8" s="151">
        <v>47.179667394239601</v>
      </c>
      <c r="AL8" s="152">
        <v>46.581165960945498</v>
      </c>
      <c r="AM8" s="153"/>
      <c r="AN8" s="154">
        <v>53.073225272291197</v>
      </c>
      <c r="AO8" s="155">
        <v>54.167814463003801</v>
      </c>
      <c r="AP8" s="156">
        <v>53.620519710512703</v>
      </c>
      <c r="AQ8" s="153"/>
      <c r="AR8" s="157">
        <v>48.592322951713903</v>
      </c>
      <c r="AS8" s="158"/>
      <c r="AT8" s="150">
        <v>-0.50239986887997601</v>
      </c>
      <c r="AU8" s="151">
        <v>2.3154249286386599</v>
      </c>
      <c r="AV8" s="151">
        <v>-5.6762990333243097</v>
      </c>
      <c r="AW8" s="151">
        <v>6.4438914778739598</v>
      </c>
      <c r="AX8" s="151">
        <v>-3.3567989921053201</v>
      </c>
      <c r="AY8" s="152">
        <v>-0.26346418323089599</v>
      </c>
      <c r="AZ8" s="153"/>
      <c r="BA8" s="154">
        <v>-0.77495736335500998</v>
      </c>
      <c r="BB8" s="155">
        <v>0.182224466927462</v>
      </c>
      <c r="BC8" s="156">
        <v>-0.293778415141286</v>
      </c>
      <c r="BD8" s="153"/>
      <c r="BE8" s="157">
        <v>-0.27287344248484302</v>
      </c>
    </row>
    <row r="9" spans="1:57" x14ac:dyDescent="0.2">
      <c r="A9" s="19" t="s">
        <v>93</v>
      </c>
      <c r="B9" s="2" t="str">
        <f>TRIM(A9)</f>
        <v>Virginia</v>
      </c>
      <c r="C9" s="9"/>
      <c r="D9" s="23" t="s">
        <v>91</v>
      </c>
      <c r="E9" s="26" t="s">
        <v>92</v>
      </c>
      <c r="F9" s="2"/>
      <c r="G9" s="159">
        <v>34.214275187896</v>
      </c>
      <c r="H9" s="153">
        <v>43.792061698678502</v>
      </c>
      <c r="I9" s="153">
        <v>47.1373483322689</v>
      </c>
      <c r="J9" s="153">
        <v>48.965957655843098</v>
      </c>
      <c r="K9" s="153">
        <v>47.088225180527502</v>
      </c>
      <c r="L9" s="160">
        <v>44.2395736110428</v>
      </c>
      <c r="M9" s="153"/>
      <c r="N9" s="161">
        <v>47.443753991256003</v>
      </c>
      <c r="O9" s="162">
        <v>48.488849044554598</v>
      </c>
      <c r="P9" s="163">
        <v>47.9663015179053</v>
      </c>
      <c r="Q9" s="153"/>
      <c r="R9" s="164">
        <v>45.304353013003599</v>
      </c>
      <c r="S9" s="158"/>
      <c r="T9" s="159">
        <v>-17.427986870811001</v>
      </c>
      <c r="U9" s="153">
        <v>-5.6141632051920602</v>
      </c>
      <c r="V9" s="153">
        <v>-0.130040800051925</v>
      </c>
      <c r="W9" s="153">
        <v>1.1415339937586</v>
      </c>
      <c r="X9" s="153">
        <v>3.5889600171396299</v>
      </c>
      <c r="Y9" s="160">
        <v>-3.3654220889475202</v>
      </c>
      <c r="Z9" s="153"/>
      <c r="AA9" s="161">
        <v>3.72628622875949</v>
      </c>
      <c r="AB9" s="162">
        <v>12.7280341847625</v>
      </c>
      <c r="AC9" s="163">
        <v>8.0889512211493297</v>
      </c>
      <c r="AD9" s="153"/>
      <c r="AE9" s="164">
        <v>-0.16504682638812501</v>
      </c>
      <c r="AF9" s="29"/>
      <c r="AG9" s="159">
        <v>39.0840058046237</v>
      </c>
      <c r="AH9" s="153">
        <v>44.425931698717598</v>
      </c>
      <c r="AI9" s="153">
        <v>44.3129101063723</v>
      </c>
      <c r="AJ9" s="153">
        <v>46.210333151618897</v>
      </c>
      <c r="AK9" s="153">
        <v>43.357675217034803</v>
      </c>
      <c r="AL9" s="160">
        <v>43.478167399344102</v>
      </c>
      <c r="AM9" s="153"/>
      <c r="AN9" s="161">
        <v>48.012983702812001</v>
      </c>
      <c r="AO9" s="162">
        <v>48.192937578115597</v>
      </c>
      <c r="AP9" s="163">
        <v>48.102960640463799</v>
      </c>
      <c r="AQ9" s="153"/>
      <c r="AR9" s="164">
        <v>44.799622695315399</v>
      </c>
      <c r="AS9" s="158"/>
      <c r="AT9" s="159">
        <v>-1.7896031817953</v>
      </c>
      <c r="AU9" s="153">
        <v>5.5554915335093904</v>
      </c>
      <c r="AV9" s="153">
        <v>-0.40842333835369699</v>
      </c>
      <c r="AW9" s="153">
        <v>9.6459820523264401</v>
      </c>
      <c r="AX9" s="153">
        <v>-1.2297033625348099</v>
      </c>
      <c r="AY9" s="160">
        <v>2.3394131346618701</v>
      </c>
      <c r="AZ9" s="153"/>
      <c r="BA9" s="161">
        <v>1.8616409664940201</v>
      </c>
      <c r="BB9" s="162">
        <v>3.0083976785413</v>
      </c>
      <c r="BC9" s="163">
        <v>2.43288233249719</v>
      </c>
      <c r="BD9" s="153"/>
      <c r="BE9" s="164">
        <v>2.3680644049506001</v>
      </c>
    </row>
    <row r="10" spans="1:57" x14ac:dyDescent="0.2">
      <c r="A10" s="20" t="s">
        <v>41</v>
      </c>
      <c r="B10" s="2" t="str">
        <f t="shared" ref="B10:B45" si="0">TRIM(A10)</f>
        <v>Norfolk/Virginia Beach, VA</v>
      </c>
      <c r="C10" s="2"/>
      <c r="D10" s="23" t="s">
        <v>91</v>
      </c>
      <c r="E10" s="26" t="s">
        <v>92</v>
      </c>
      <c r="F10" s="2"/>
      <c r="G10" s="159">
        <v>33.069722820027401</v>
      </c>
      <c r="H10" s="153">
        <v>38.844089506572899</v>
      </c>
      <c r="I10" s="153">
        <v>41.761091088236</v>
      </c>
      <c r="J10" s="153">
        <v>42.440428345476697</v>
      </c>
      <c r="K10" s="153">
        <v>44.180257733295299</v>
      </c>
      <c r="L10" s="160">
        <v>40.059117898721702</v>
      </c>
      <c r="M10" s="153"/>
      <c r="N10" s="161">
        <v>49.296030284958597</v>
      </c>
      <c r="O10" s="162">
        <v>49.555319314439799</v>
      </c>
      <c r="P10" s="163">
        <v>49.425674799699202</v>
      </c>
      <c r="Q10" s="153"/>
      <c r="R10" s="164">
        <v>42.735277013286698</v>
      </c>
      <c r="S10" s="158"/>
      <c r="T10" s="159">
        <v>-0.80607104352124503</v>
      </c>
      <c r="U10" s="153">
        <v>8.2192232550792497</v>
      </c>
      <c r="V10" s="153">
        <v>4.7150980006401904</v>
      </c>
      <c r="W10" s="153">
        <v>3.7733839596949101</v>
      </c>
      <c r="X10" s="153">
        <v>4.90762969028484</v>
      </c>
      <c r="Y10" s="160">
        <v>4.2534378942769298</v>
      </c>
      <c r="Z10" s="153"/>
      <c r="AA10" s="161">
        <v>10.5360950076807</v>
      </c>
      <c r="AB10" s="162">
        <v>15.047761295097599</v>
      </c>
      <c r="AC10" s="163">
        <v>12.7527266349749</v>
      </c>
      <c r="AD10" s="153"/>
      <c r="AE10" s="164">
        <v>6.9166069619413602</v>
      </c>
      <c r="AF10" s="29"/>
      <c r="AG10" s="159">
        <v>39.539603348575802</v>
      </c>
      <c r="AH10" s="153">
        <v>42.199990893538903</v>
      </c>
      <c r="AI10" s="153">
        <v>42.3528493466114</v>
      </c>
      <c r="AJ10" s="153">
        <v>46.512550654689498</v>
      </c>
      <c r="AK10" s="153">
        <v>44.026534298374401</v>
      </c>
      <c r="AL10" s="160">
        <v>42.926558992380897</v>
      </c>
      <c r="AM10" s="153"/>
      <c r="AN10" s="161">
        <v>49.835622490481597</v>
      </c>
      <c r="AO10" s="162">
        <v>50.758215626908502</v>
      </c>
      <c r="AP10" s="163">
        <v>50.296919058695103</v>
      </c>
      <c r="AQ10" s="153"/>
      <c r="AR10" s="164">
        <v>45.0337608782472</v>
      </c>
      <c r="AS10" s="158"/>
      <c r="AT10" s="159">
        <v>6.1510316197692196</v>
      </c>
      <c r="AU10" s="153">
        <v>7.8791009367502003</v>
      </c>
      <c r="AV10" s="153">
        <v>-3.0971163971134299</v>
      </c>
      <c r="AW10" s="153">
        <v>16.341981488573602</v>
      </c>
      <c r="AX10" s="153">
        <v>5.7369427286913703</v>
      </c>
      <c r="AY10" s="160">
        <v>6.4176721553686802</v>
      </c>
      <c r="AZ10" s="153"/>
      <c r="BA10" s="161">
        <v>8.3802349303710404</v>
      </c>
      <c r="BB10" s="162">
        <v>8.06583386893214</v>
      </c>
      <c r="BC10" s="163">
        <v>8.2213643189928298</v>
      </c>
      <c r="BD10" s="153"/>
      <c r="BE10" s="164">
        <v>6.9914388329150299</v>
      </c>
    </row>
    <row r="11" spans="1:57" x14ac:dyDescent="0.2">
      <c r="A11" s="20" t="s">
        <v>94</v>
      </c>
      <c r="B11" s="2" t="s">
        <v>57</v>
      </c>
      <c r="C11" s="2"/>
      <c r="D11" s="23" t="s">
        <v>91</v>
      </c>
      <c r="E11" s="26" t="s">
        <v>92</v>
      </c>
      <c r="F11" s="2"/>
      <c r="G11" s="159">
        <v>37.343756531917499</v>
      </c>
      <c r="H11" s="153">
        <v>49.044772375736798</v>
      </c>
      <c r="I11" s="153">
        <v>51.527946156097101</v>
      </c>
      <c r="J11" s="153">
        <v>53.409138413945897</v>
      </c>
      <c r="K11" s="153">
        <v>51.996154006939499</v>
      </c>
      <c r="L11" s="160">
        <v>48.664353496927298</v>
      </c>
      <c r="M11" s="153"/>
      <c r="N11" s="161">
        <v>52.0630408427741</v>
      </c>
      <c r="O11" s="162">
        <v>52.054679988294801</v>
      </c>
      <c r="P11" s="163">
        <v>52.058860415534397</v>
      </c>
      <c r="Q11" s="153"/>
      <c r="R11" s="164">
        <v>49.634212616529403</v>
      </c>
      <c r="S11" s="158"/>
      <c r="T11" s="159">
        <v>-8.9696839356065006</v>
      </c>
      <c r="U11" s="153">
        <v>0.31865584259569502</v>
      </c>
      <c r="V11" s="153">
        <v>-2.3576806426405201</v>
      </c>
      <c r="W11" s="153">
        <v>-0.21252712454459899</v>
      </c>
      <c r="X11" s="153">
        <v>8.3931337847487804</v>
      </c>
      <c r="Y11" s="160">
        <v>-0.35042134201349701</v>
      </c>
      <c r="Z11" s="153"/>
      <c r="AA11" s="161">
        <v>9.1510716972388995</v>
      </c>
      <c r="AB11" s="162">
        <v>23.134447651429699</v>
      </c>
      <c r="AC11" s="163">
        <v>15.7213070398352</v>
      </c>
      <c r="AD11" s="153"/>
      <c r="AE11" s="164">
        <v>3.9770294229929801</v>
      </c>
      <c r="AF11" s="29"/>
      <c r="AG11" s="159">
        <v>40.386062455582902</v>
      </c>
      <c r="AH11" s="153">
        <v>46.933656619706497</v>
      </c>
      <c r="AI11" s="153">
        <v>46.348396806153502</v>
      </c>
      <c r="AJ11" s="153">
        <v>47.522051753689198</v>
      </c>
      <c r="AK11" s="153">
        <v>44.435851344007297</v>
      </c>
      <c r="AL11" s="160">
        <v>45.1252037958279</v>
      </c>
      <c r="AM11" s="153"/>
      <c r="AN11" s="161">
        <v>47.909786380168001</v>
      </c>
      <c r="AO11" s="162">
        <v>48.257806947870002</v>
      </c>
      <c r="AP11" s="163">
        <v>48.083796664018998</v>
      </c>
      <c r="AQ11" s="153"/>
      <c r="AR11" s="164">
        <v>45.970516043882498</v>
      </c>
      <c r="AS11" s="158"/>
      <c r="AT11" s="159">
        <v>0.14019957689557899</v>
      </c>
      <c r="AU11" s="153">
        <v>8.4368520047362292</v>
      </c>
      <c r="AV11" s="153">
        <v>-1.2840726755026599</v>
      </c>
      <c r="AW11" s="153">
        <v>5.9137402305461597</v>
      </c>
      <c r="AX11" s="153">
        <v>-1.3753593590506801</v>
      </c>
      <c r="AY11" s="160">
        <v>2.3301571600462498</v>
      </c>
      <c r="AZ11" s="153"/>
      <c r="BA11" s="161">
        <v>0.88978355792793895</v>
      </c>
      <c r="BB11" s="162">
        <v>3.0265613494415602</v>
      </c>
      <c r="BC11" s="163">
        <v>1.9508432400315301</v>
      </c>
      <c r="BD11" s="153"/>
      <c r="BE11" s="164">
        <v>2.2158588511894499</v>
      </c>
    </row>
    <row r="12" spans="1:57" x14ac:dyDescent="0.2">
      <c r="A12" s="20" t="s">
        <v>95</v>
      </c>
      <c r="B12" s="2" t="str">
        <f t="shared" si="0"/>
        <v>Virginia Area</v>
      </c>
      <c r="C12" s="2"/>
      <c r="D12" s="23" t="s">
        <v>91</v>
      </c>
      <c r="E12" s="26" t="s">
        <v>92</v>
      </c>
      <c r="F12" s="2"/>
      <c r="G12" s="159">
        <v>30.9894254731595</v>
      </c>
      <c r="H12" s="153">
        <v>41.460676679912801</v>
      </c>
      <c r="I12" s="153">
        <v>44.011135807458203</v>
      </c>
      <c r="J12" s="153">
        <v>44.781212815159002</v>
      </c>
      <c r="K12" s="153">
        <v>40.6703935699692</v>
      </c>
      <c r="L12" s="160">
        <v>40.382568869131802</v>
      </c>
      <c r="M12" s="153"/>
      <c r="N12" s="161">
        <v>40.879189959812301</v>
      </c>
      <c r="O12" s="162">
        <v>41.927662153970402</v>
      </c>
      <c r="P12" s="163">
        <v>41.403426056891398</v>
      </c>
      <c r="Q12" s="153"/>
      <c r="R12" s="164">
        <v>40.674242351348802</v>
      </c>
      <c r="S12" s="158"/>
      <c r="T12" s="159">
        <v>-26.0799307232693</v>
      </c>
      <c r="U12" s="153">
        <v>-9.4277851267422008</v>
      </c>
      <c r="V12" s="153">
        <v>-5.81385952527706</v>
      </c>
      <c r="W12" s="153">
        <v>-6.1408286157738798</v>
      </c>
      <c r="X12" s="153">
        <v>-4.2990760334327804</v>
      </c>
      <c r="Y12" s="160">
        <v>-10.115361745826201</v>
      </c>
      <c r="Z12" s="153"/>
      <c r="AA12" s="161">
        <v>-3.0409992217259401</v>
      </c>
      <c r="AB12" s="162">
        <v>7.3556826522793601</v>
      </c>
      <c r="AC12" s="163">
        <v>1.95851236891928</v>
      </c>
      <c r="AD12" s="153"/>
      <c r="AE12" s="164">
        <v>-6.9092516004714399</v>
      </c>
      <c r="AF12" s="29"/>
      <c r="AG12" s="159">
        <v>35.358806351626299</v>
      </c>
      <c r="AH12" s="153">
        <v>42.792765020094002</v>
      </c>
      <c r="AI12" s="153">
        <v>41.329290234346502</v>
      </c>
      <c r="AJ12" s="153">
        <v>40.111426857908299</v>
      </c>
      <c r="AK12" s="153">
        <v>38.946335445522301</v>
      </c>
      <c r="AL12" s="160">
        <v>39.707794828560402</v>
      </c>
      <c r="AM12" s="153"/>
      <c r="AN12" s="161">
        <v>45.776369651769102</v>
      </c>
      <c r="AO12" s="162">
        <v>44.643638198844798</v>
      </c>
      <c r="AP12" s="163">
        <v>45.210003925306999</v>
      </c>
      <c r="AQ12" s="153"/>
      <c r="AR12" s="164">
        <v>41.279444129433998</v>
      </c>
      <c r="AS12" s="158"/>
      <c r="AT12" s="159">
        <v>-5.9994543773325102</v>
      </c>
      <c r="AU12" s="153">
        <v>7.4393869467952296</v>
      </c>
      <c r="AV12" s="153">
        <v>3.6759770415460999</v>
      </c>
      <c r="AW12" s="153">
        <v>2.6736880934025899</v>
      </c>
      <c r="AX12" s="153">
        <v>-10.788794107569901</v>
      </c>
      <c r="AY12" s="160">
        <v>-0.74657125697928195</v>
      </c>
      <c r="AZ12" s="153"/>
      <c r="BA12" s="161">
        <v>-2.1508228347561502</v>
      </c>
      <c r="BB12" s="162">
        <v>0.99770344083343698</v>
      </c>
      <c r="BC12" s="163">
        <v>-0.62119909529106698</v>
      </c>
      <c r="BD12" s="153"/>
      <c r="BE12" s="164">
        <v>-0.708558859738603</v>
      </c>
    </row>
    <row r="13" spans="1:57" x14ac:dyDescent="0.2">
      <c r="A13" s="33" t="s">
        <v>96</v>
      </c>
      <c r="B13" s="2" t="s">
        <v>34</v>
      </c>
      <c r="C13" s="2"/>
      <c r="D13" s="23" t="s">
        <v>91</v>
      </c>
      <c r="E13" s="26" t="s">
        <v>92</v>
      </c>
      <c r="F13" s="2"/>
      <c r="G13" s="159">
        <v>33.189640065888597</v>
      </c>
      <c r="H13" s="153">
        <v>41.800721971050997</v>
      </c>
      <c r="I13" s="153">
        <v>46.351592892440301</v>
      </c>
      <c r="J13" s="153">
        <v>49.105421792310601</v>
      </c>
      <c r="K13" s="153">
        <v>47.2102477832684</v>
      </c>
      <c r="L13" s="160">
        <v>43.531524900991798</v>
      </c>
      <c r="M13" s="153"/>
      <c r="N13" s="161">
        <v>46.4146777415624</v>
      </c>
      <c r="O13" s="162">
        <v>51.191602705638999</v>
      </c>
      <c r="P13" s="163">
        <v>48.8031402236007</v>
      </c>
      <c r="Q13" s="153"/>
      <c r="R13" s="164">
        <v>45.037700707451499</v>
      </c>
      <c r="S13" s="158"/>
      <c r="T13" s="159">
        <v>-31.7450998518242</v>
      </c>
      <c r="U13" s="153">
        <v>-21.596033196886498</v>
      </c>
      <c r="V13" s="153">
        <v>-11.6744041683347</v>
      </c>
      <c r="W13" s="153">
        <v>-6.13073888205333</v>
      </c>
      <c r="X13" s="153">
        <v>-4.2804295426728103E-2</v>
      </c>
      <c r="Y13" s="160">
        <v>-14.295098398781199</v>
      </c>
      <c r="Z13" s="153"/>
      <c r="AA13" s="161">
        <v>-0.76714371368428402</v>
      </c>
      <c r="AB13" s="162">
        <v>10.090249891936599</v>
      </c>
      <c r="AC13" s="163">
        <v>4.6456157246510399</v>
      </c>
      <c r="AD13" s="153"/>
      <c r="AE13" s="164">
        <v>-9.2073017228868999</v>
      </c>
      <c r="AF13" s="29"/>
      <c r="AG13" s="159">
        <v>39.358246841278699</v>
      </c>
      <c r="AH13" s="153">
        <v>42.906452382985997</v>
      </c>
      <c r="AI13" s="153">
        <v>43.462748937232597</v>
      </c>
      <c r="AJ13" s="153">
        <v>47.177452030372898</v>
      </c>
      <c r="AK13" s="153">
        <v>42.254418818582003</v>
      </c>
      <c r="AL13" s="160">
        <v>43.031867735232098</v>
      </c>
      <c r="AM13" s="153"/>
      <c r="AN13" s="161">
        <v>46.418949996714602</v>
      </c>
      <c r="AO13" s="162">
        <v>48.963357207000001</v>
      </c>
      <c r="AP13" s="163">
        <v>47.691153601857302</v>
      </c>
      <c r="AQ13" s="153"/>
      <c r="AR13" s="164">
        <v>44.363056447969299</v>
      </c>
      <c r="AS13" s="158"/>
      <c r="AT13" s="159">
        <v>-9.5063630981549103</v>
      </c>
      <c r="AU13" s="153">
        <v>-2.5672691004651398</v>
      </c>
      <c r="AV13" s="153">
        <v>-8.6754670028276806</v>
      </c>
      <c r="AW13" s="153">
        <v>10.407651525409401</v>
      </c>
      <c r="AX13" s="153">
        <v>-3.0392842035926</v>
      </c>
      <c r="AY13" s="160">
        <v>-2.8315428061892698</v>
      </c>
      <c r="AZ13" s="153"/>
      <c r="BA13" s="161">
        <v>-3.53407827723492</v>
      </c>
      <c r="BB13" s="162">
        <v>-3.26580837932271</v>
      </c>
      <c r="BC13" s="163">
        <v>-3.39655128889861</v>
      </c>
      <c r="BD13" s="153"/>
      <c r="BE13" s="164">
        <v>-3.0066401698038199</v>
      </c>
    </row>
    <row r="14" spans="1:57" x14ac:dyDescent="0.2">
      <c r="A14" s="20" t="s">
        <v>97</v>
      </c>
      <c r="B14" s="2" t="str">
        <f t="shared" si="0"/>
        <v>Arlington, VA</v>
      </c>
      <c r="C14" s="2"/>
      <c r="D14" s="23" t="s">
        <v>91</v>
      </c>
      <c r="E14" s="26" t="s">
        <v>92</v>
      </c>
      <c r="F14" s="2"/>
      <c r="G14" s="159">
        <v>32.231233104595503</v>
      </c>
      <c r="H14" s="153">
        <v>42.160532335204799</v>
      </c>
      <c r="I14" s="153">
        <v>49.927219796215397</v>
      </c>
      <c r="J14" s="153">
        <v>52.859222291536703</v>
      </c>
      <c r="K14" s="153">
        <v>47.982948637970402</v>
      </c>
      <c r="L14" s="160">
        <v>45.032231233104497</v>
      </c>
      <c r="M14" s="153"/>
      <c r="N14" s="161">
        <v>44.0112289457267</v>
      </c>
      <c r="O14" s="162">
        <v>43.969640257849797</v>
      </c>
      <c r="P14" s="163">
        <v>43.990434601788301</v>
      </c>
      <c r="Q14" s="153"/>
      <c r="R14" s="164">
        <v>44.734575052728502</v>
      </c>
      <c r="S14" s="158"/>
      <c r="T14" s="159">
        <v>-28.494272535595901</v>
      </c>
      <c r="U14" s="153">
        <v>-19.230014789287701</v>
      </c>
      <c r="V14" s="153">
        <v>2.5198250242600602</v>
      </c>
      <c r="W14" s="153">
        <v>0.43252235391973298</v>
      </c>
      <c r="X14" s="153">
        <v>-11.082126907074599</v>
      </c>
      <c r="Y14" s="160">
        <v>-10.851332344205399</v>
      </c>
      <c r="Z14" s="153"/>
      <c r="AA14" s="161">
        <v>-15.803831725744701</v>
      </c>
      <c r="AB14" s="162">
        <v>-0.25395921367168001</v>
      </c>
      <c r="AC14" s="163">
        <v>-8.6898119552218809</v>
      </c>
      <c r="AD14" s="153"/>
      <c r="AE14" s="164">
        <v>-10.254434528474301</v>
      </c>
      <c r="AF14" s="29"/>
      <c r="AG14" s="159">
        <v>38.721667706383798</v>
      </c>
      <c r="AH14" s="153">
        <v>43.200249532127202</v>
      </c>
      <c r="AI14" s="153">
        <v>45.141921397379903</v>
      </c>
      <c r="AJ14" s="153">
        <v>48.323456019962499</v>
      </c>
      <c r="AK14" s="153">
        <v>39.9069453108754</v>
      </c>
      <c r="AL14" s="160">
        <v>43.0588479933458</v>
      </c>
      <c r="AM14" s="153"/>
      <c r="AN14" s="161">
        <v>42.5738199209814</v>
      </c>
      <c r="AO14" s="162">
        <v>42.932522353919701</v>
      </c>
      <c r="AP14" s="163">
        <v>42.7531711374506</v>
      </c>
      <c r="AQ14" s="153"/>
      <c r="AR14" s="164">
        <v>42.971511748804303</v>
      </c>
      <c r="AS14" s="158"/>
      <c r="AT14" s="159">
        <v>-5.7425952024406</v>
      </c>
      <c r="AU14" s="153">
        <v>0.36654959360047701</v>
      </c>
      <c r="AV14" s="153">
        <v>-1.51977524310249</v>
      </c>
      <c r="AW14" s="153">
        <v>15.5010016424949</v>
      </c>
      <c r="AX14" s="153">
        <v>-5.6281112067524397</v>
      </c>
      <c r="AY14" s="160">
        <v>0.56160012382482005</v>
      </c>
      <c r="AZ14" s="153"/>
      <c r="BA14" s="161">
        <v>-7.3221644041888201</v>
      </c>
      <c r="BB14" s="162">
        <v>-5.9827108176001396</v>
      </c>
      <c r="BC14" s="163">
        <v>-6.65443312964599</v>
      </c>
      <c r="BD14" s="153"/>
      <c r="BE14" s="164">
        <v>-1.5979420962002899</v>
      </c>
    </row>
    <row r="15" spans="1:57" x14ac:dyDescent="0.2">
      <c r="A15" s="20" t="s">
        <v>38</v>
      </c>
      <c r="B15" s="2" t="str">
        <f t="shared" si="0"/>
        <v>Suburban Virginia Area</v>
      </c>
      <c r="C15" s="2"/>
      <c r="D15" s="23" t="s">
        <v>91</v>
      </c>
      <c r="E15" s="26" t="s">
        <v>92</v>
      </c>
      <c r="F15" s="2"/>
      <c r="G15" s="159">
        <v>36.286173633440498</v>
      </c>
      <c r="H15" s="153">
        <v>49.051446945337602</v>
      </c>
      <c r="I15" s="153">
        <v>53.440514469453298</v>
      </c>
      <c r="J15" s="153">
        <v>54.6623794212218</v>
      </c>
      <c r="K15" s="153">
        <v>47.524115755627001</v>
      </c>
      <c r="L15" s="160">
        <v>48.192926045016002</v>
      </c>
      <c r="M15" s="153"/>
      <c r="N15" s="161">
        <v>43.890675241157503</v>
      </c>
      <c r="O15" s="162">
        <v>48.183279742765201</v>
      </c>
      <c r="P15" s="163">
        <v>46.036977491961402</v>
      </c>
      <c r="Q15" s="153"/>
      <c r="R15" s="164">
        <v>47.5769407441433</v>
      </c>
      <c r="S15" s="158"/>
      <c r="T15" s="159">
        <v>-24.3057286103374</v>
      </c>
      <c r="U15" s="153">
        <v>-9.6459629677380505</v>
      </c>
      <c r="V15" s="153">
        <v>4.0208803467219196</v>
      </c>
      <c r="W15" s="153">
        <v>3.1461205261474898</v>
      </c>
      <c r="X15" s="153">
        <v>4.7519290284563498</v>
      </c>
      <c r="Y15" s="160">
        <v>-4.3654504270710497</v>
      </c>
      <c r="Z15" s="153"/>
      <c r="AA15" s="161">
        <v>-1.0435329433680101</v>
      </c>
      <c r="AB15" s="162">
        <v>6.0518152839682298</v>
      </c>
      <c r="AC15" s="163">
        <v>2.5468219015254201</v>
      </c>
      <c r="AD15" s="153"/>
      <c r="AE15" s="164">
        <v>-2.5494106782716499</v>
      </c>
      <c r="AF15" s="29"/>
      <c r="AG15" s="159">
        <v>39.356913183279701</v>
      </c>
      <c r="AH15" s="153">
        <v>46.463022508038499</v>
      </c>
      <c r="AI15" s="153">
        <v>46.475080385852003</v>
      </c>
      <c r="AJ15" s="153">
        <v>48.854501607716998</v>
      </c>
      <c r="AK15" s="153">
        <v>43.553054662379402</v>
      </c>
      <c r="AL15" s="160">
        <v>44.940514469453298</v>
      </c>
      <c r="AM15" s="153"/>
      <c r="AN15" s="161">
        <v>43.617363344051398</v>
      </c>
      <c r="AO15" s="162">
        <v>45.534565916398698</v>
      </c>
      <c r="AP15" s="163">
        <v>44.575964630225002</v>
      </c>
      <c r="AQ15" s="153"/>
      <c r="AR15" s="164">
        <v>44.836357372530998</v>
      </c>
      <c r="AS15" s="158"/>
      <c r="AT15" s="159">
        <v>-2.9071816115681699</v>
      </c>
      <c r="AU15" s="153">
        <v>4.9040561701147896</v>
      </c>
      <c r="AV15" s="153">
        <v>-0.71195939917926898</v>
      </c>
      <c r="AW15" s="153">
        <v>12.5323579738919</v>
      </c>
      <c r="AX15" s="153">
        <v>3.5787765718814399</v>
      </c>
      <c r="AY15" s="160">
        <v>3.5032125585659699</v>
      </c>
      <c r="AZ15" s="153"/>
      <c r="BA15" s="161">
        <v>0.72514231452968203</v>
      </c>
      <c r="BB15" s="162">
        <v>0.39440078556990599</v>
      </c>
      <c r="BC15" s="163">
        <v>0.55594345248597798</v>
      </c>
      <c r="BD15" s="153"/>
      <c r="BE15" s="164">
        <v>2.6487105793496699</v>
      </c>
    </row>
    <row r="16" spans="1:57" x14ac:dyDescent="0.2">
      <c r="A16" s="20" t="s">
        <v>98</v>
      </c>
      <c r="B16" s="2" t="str">
        <f t="shared" si="0"/>
        <v>Alexandria, VA</v>
      </c>
      <c r="C16" s="2"/>
      <c r="D16" s="23" t="s">
        <v>91</v>
      </c>
      <c r="E16" s="26" t="s">
        <v>92</v>
      </c>
      <c r="F16" s="2"/>
      <c r="G16" s="159">
        <v>31.118352147096399</v>
      </c>
      <c r="H16" s="153">
        <v>40.498079832421702</v>
      </c>
      <c r="I16" s="153">
        <v>43.488886302804602</v>
      </c>
      <c r="J16" s="153">
        <v>54.346561154428002</v>
      </c>
      <c r="K16" s="153">
        <v>64.8085651111369</v>
      </c>
      <c r="L16" s="160">
        <v>46.852088909577503</v>
      </c>
      <c r="M16" s="153"/>
      <c r="N16" s="161">
        <v>66.461072966367894</v>
      </c>
      <c r="O16" s="162">
        <v>68.125218200861099</v>
      </c>
      <c r="P16" s="163">
        <v>67.293145583614503</v>
      </c>
      <c r="Q16" s="153"/>
      <c r="R16" s="164">
        <v>52.692390816445197</v>
      </c>
      <c r="S16" s="158"/>
      <c r="T16" s="159">
        <v>-15.4980853321283</v>
      </c>
      <c r="U16" s="153">
        <v>1.7350481129824999</v>
      </c>
      <c r="V16" s="153">
        <v>11.424111487476999</v>
      </c>
      <c r="W16" s="153">
        <v>32.807771644461297</v>
      </c>
      <c r="X16" s="153">
        <v>61.300901730548503</v>
      </c>
      <c r="Y16" s="160">
        <v>19.057183298439998</v>
      </c>
      <c r="Z16" s="153"/>
      <c r="AA16" s="161">
        <v>53.449769058967398</v>
      </c>
      <c r="AB16" s="162">
        <v>54.681574202640199</v>
      </c>
      <c r="AC16" s="163">
        <v>54.070825284944597</v>
      </c>
      <c r="AD16" s="153"/>
      <c r="AE16" s="164">
        <v>29.822362591007501</v>
      </c>
      <c r="AF16" s="29"/>
      <c r="AG16" s="159">
        <v>37.458980688253199</v>
      </c>
      <c r="AH16" s="153">
        <v>40.203281544939699</v>
      </c>
      <c r="AI16" s="153">
        <v>41.936982721068603</v>
      </c>
      <c r="AJ16" s="153">
        <v>50.384782924350198</v>
      </c>
      <c r="AK16" s="153">
        <v>48.119951182658198</v>
      </c>
      <c r="AL16" s="160">
        <v>43.620246988161703</v>
      </c>
      <c r="AM16" s="153"/>
      <c r="AN16" s="161">
        <v>52.188062997617202</v>
      </c>
      <c r="AO16" s="162">
        <v>53.9954669611204</v>
      </c>
      <c r="AP16" s="163">
        <v>53.091764979368797</v>
      </c>
      <c r="AQ16" s="153"/>
      <c r="AR16" s="164">
        <v>46.325451693487402</v>
      </c>
      <c r="AS16" s="158"/>
      <c r="AT16" s="159">
        <v>-2.5919581982034701</v>
      </c>
      <c r="AU16" s="153">
        <v>2.3518191214992199</v>
      </c>
      <c r="AV16" s="153">
        <v>-4.1996146109485899</v>
      </c>
      <c r="AW16" s="153">
        <v>26.424001171753801</v>
      </c>
      <c r="AX16" s="153">
        <v>17.192952597720002</v>
      </c>
      <c r="AY16" s="160">
        <v>7.7442852040368599</v>
      </c>
      <c r="AZ16" s="153"/>
      <c r="BA16" s="161">
        <v>13.466334105180801</v>
      </c>
      <c r="BB16" s="162">
        <v>14.570883736557599</v>
      </c>
      <c r="BC16" s="163">
        <v>14.025334958960901</v>
      </c>
      <c r="BD16" s="153"/>
      <c r="BE16" s="164">
        <v>9.7211183112944006</v>
      </c>
    </row>
    <row r="17" spans="1:57" x14ac:dyDescent="0.2">
      <c r="A17" s="20" t="s">
        <v>37</v>
      </c>
      <c r="B17" s="2" t="str">
        <f t="shared" si="0"/>
        <v>Fairfax/Tysons Corner, VA</v>
      </c>
      <c r="C17" s="2"/>
      <c r="D17" s="23" t="s">
        <v>91</v>
      </c>
      <c r="E17" s="26" t="s">
        <v>92</v>
      </c>
      <c r="F17" s="2"/>
      <c r="G17" s="159">
        <v>35.421491431218101</v>
      </c>
      <c r="H17" s="153">
        <v>46.792496526169501</v>
      </c>
      <c r="I17" s="153">
        <v>54.817044928207501</v>
      </c>
      <c r="J17" s="153">
        <v>57.167670217693299</v>
      </c>
      <c r="K17" s="153">
        <v>51.6442797591477</v>
      </c>
      <c r="L17" s="160">
        <v>49.168596572487203</v>
      </c>
      <c r="M17" s="153"/>
      <c r="N17" s="161">
        <v>50.162112088930002</v>
      </c>
      <c r="O17" s="162">
        <v>52.686428902269498</v>
      </c>
      <c r="P17" s="163">
        <v>51.424270495599799</v>
      </c>
      <c r="Q17" s="153"/>
      <c r="R17" s="164">
        <v>49.813074836233703</v>
      </c>
      <c r="S17" s="158"/>
      <c r="T17" s="159">
        <v>-21.844660194174701</v>
      </c>
      <c r="U17" s="153">
        <v>-9.3742991702175296</v>
      </c>
      <c r="V17" s="153">
        <v>2.84597001955246</v>
      </c>
      <c r="W17" s="153">
        <v>4.2661034846884798</v>
      </c>
      <c r="X17" s="153">
        <v>0.47307952241495799</v>
      </c>
      <c r="Y17" s="160">
        <v>-4.1489841986455902</v>
      </c>
      <c r="Z17" s="153"/>
      <c r="AA17" s="161">
        <v>3.6859741503111501</v>
      </c>
      <c r="AB17" s="162">
        <v>15.1315789473684</v>
      </c>
      <c r="AC17" s="163">
        <v>9.2496924969249594</v>
      </c>
      <c r="AD17" s="153"/>
      <c r="AE17" s="164">
        <v>-0.55151915455746303</v>
      </c>
      <c r="AF17" s="29"/>
      <c r="AG17" s="159">
        <v>41.358846688281602</v>
      </c>
      <c r="AH17" s="153">
        <v>46.916975451597899</v>
      </c>
      <c r="AI17" s="153">
        <v>50.778716998610399</v>
      </c>
      <c r="AJ17" s="153">
        <v>53.155396016674302</v>
      </c>
      <c r="AK17" s="153">
        <v>47.351204261231999</v>
      </c>
      <c r="AL17" s="160">
        <v>47.912227883279201</v>
      </c>
      <c r="AM17" s="153"/>
      <c r="AN17" s="161">
        <v>49.1575961093098</v>
      </c>
      <c r="AO17" s="162">
        <v>50.101320055581198</v>
      </c>
      <c r="AP17" s="163">
        <v>49.629458082445502</v>
      </c>
      <c r="AQ17" s="153"/>
      <c r="AR17" s="164">
        <v>48.402865083041</v>
      </c>
      <c r="AS17" s="158"/>
      <c r="AT17" s="159">
        <v>-2.8161349568056502</v>
      </c>
      <c r="AU17" s="153">
        <v>-3.0841352084875401E-2</v>
      </c>
      <c r="AV17" s="153">
        <v>-2.78763023719796</v>
      </c>
      <c r="AW17" s="153">
        <v>13.380673047236799</v>
      </c>
      <c r="AX17" s="153">
        <v>3.8869482375357198</v>
      </c>
      <c r="AY17" s="160">
        <v>2.2955115764490599</v>
      </c>
      <c r="AZ17" s="153"/>
      <c r="BA17" s="161">
        <v>3.1026108075288401</v>
      </c>
      <c r="BB17" s="162">
        <v>4.9354271509125001</v>
      </c>
      <c r="BC17" s="163">
        <v>4.0196584048781903</v>
      </c>
      <c r="BD17" s="153"/>
      <c r="BE17" s="164">
        <v>2.7946601089056702</v>
      </c>
    </row>
    <row r="18" spans="1:57" x14ac:dyDescent="0.2">
      <c r="A18" s="20" t="s">
        <v>39</v>
      </c>
      <c r="B18" s="2" t="str">
        <f t="shared" si="0"/>
        <v>I-95 Fredericksburg, VA</v>
      </c>
      <c r="C18" s="2"/>
      <c r="D18" s="23" t="s">
        <v>91</v>
      </c>
      <c r="E18" s="26" t="s">
        <v>92</v>
      </c>
      <c r="F18" s="2"/>
      <c r="G18" s="159">
        <v>38.9328510061044</v>
      </c>
      <c r="H18" s="153">
        <v>47.230386615419299</v>
      </c>
      <c r="I18" s="153">
        <v>49.4234682342301</v>
      </c>
      <c r="J18" s="153">
        <v>49.265204612254102</v>
      </c>
      <c r="K18" s="153">
        <v>47.139950260004497</v>
      </c>
      <c r="L18" s="160">
        <v>46.398372145602501</v>
      </c>
      <c r="M18" s="153"/>
      <c r="N18" s="161">
        <v>47.252995704273097</v>
      </c>
      <c r="O18" s="162">
        <v>51.616549853040901</v>
      </c>
      <c r="P18" s="163">
        <v>49.434772778656999</v>
      </c>
      <c r="Q18" s="153"/>
      <c r="R18" s="164">
        <v>47.265915183618098</v>
      </c>
      <c r="S18" s="158"/>
      <c r="T18" s="159">
        <v>-9.6259973238801706</v>
      </c>
      <c r="U18" s="153">
        <v>2.6666907090515402</v>
      </c>
      <c r="V18" s="153">
        <v>7.5130357610046001</v>
      </c>
      <c r="W18" s="153">
        <v>1.9605566484455701</v>
      </c>
      <c r="X18" s="153">
        <v>0.231800144771976</v>
      </c>
      <c r="Y18" s="160">
        <v>0.690082920708322</v>
      </c>
      <c r="Z18" s="153"/>
      <c r="AA18" s="161">
        <v>-0.69583963263314796</v>
      </c>
      <c r="AB18" s="162">
        <v>7.1524252632379799</v>
      </c>
      <c r="AC18" s="163">
        <v>3.2523502177184298</v>
      </c>
      <c r="AD18" s="153"/>
      <c r="AE18" s="164">
        <v>1.44232933700543</v>
      </c>
      <c r="AF18" s="29"/>
      <c r="AG18" s="159">
        <v>42.8502797716611</v>
      </c>
      <c r="AH18" s="153">
        <v>46.122541261587102</v>
      </c>
      <c r="AI18" s="153">
        <v>46.1677594392945</v>
      </c>
      <c r="AJ18" s="153">
        <v>47.747569522948197</v>
      </c>
      <c r="AK18" s="153">
        <v>47.563870676011703</v>
      </c>
      <c r="AL18" s="160">
        <v>46.090367506584798</v>
      </c>
      <c r="AM18" s="153"/>
      <c r="AN18" s="161">
        <v>52.812005426181301</v>
      </c>
      <c r="AO18" s="162">
        <v>53.996156454894802</v>
      </c>
      <c r="AP18" s="163">
        <v>53.404080940538002</v>
      </c>
      <c r="AQ18" s="153"/>
      <c r="AR18" s="164">
        <v>48.179983043320199</v>
      </c>
      <c r="AS18" s="158"/>
      <c r="AT18" s="159">
        <v>0.26886229490796498</v>
      </c>
      <c r="AU18" s="153">
        <v>6.7764705639043497</v>
      </c>
      <c r="AV18" s="153">
        <v>2.6297793119446702</v>
      </c>
      <c r="AW18" s="153">
        <v>4.5542230602003198</v>
      </c>
      <c r="AX18" s="153">
        <v>0.62592941201627394</v>
      </c>
      <c r="AY18" s="160">
        <v>2.9486163710088502</v>
      </c>
      <c r="AZ18" s="153"/>
      <c r="BA18" s="161">
        <v>3.58918159103502</v>
      </c>
      <c r="BB18" s="162">
        <v>3.9778160603171102</v>
      </c>
      <c r="BC18" s="163">
        <v>3.7852893750079901</v>
      </c>
      <c r="BD18" s="153"/>
      <c r="BE18" s="164">
        <v>3.21208608069225</v>
      </c>
    </row>
    <row r="19" spans="1:57" x14ac:dyDescent="0.2">
      <c r="A19" s="20" t="s">
        <v>99</v>
      </c>
      <c r="B19" s="2" t="str">
        <f t="shared" si="0"/>
        <v>Dulles Airport Area, VA</v>
      </c>
      <c r="C19" s="2"/>
      <c r="D19" s="23" t="s">
        <v>91</v>
      </c>
      <c r="E19" s="26" t="s">
        <v>92</v>
      </c>
      <c r="F19" s="2"/>
      <c r="G19" s="159">
        <v>43.0959752321981</v>
      </c>
      <c r="H19" s="153">
        <v>55.391419725784999</v>
      </c>
      <c r="I19" s="153">
        <v>59.310039805395803</v>
      </c>
      <c r="J19" s="153">
        <v>62.5652366209641</v>
      </c>
      <c r="K19" s="153">
        <v>55.214506855373699</v>
      </c>
      <c r="L19" s="160">
        <v>55.115435647943301</v>
      </c>
      <c r="M19" s="153"/>
      <c r="N19" s="161">
        <v>46.758071649712498</v>
      </c>
      <c r="O19" s="162">
        <v>48.173374613002999</v>
      </c>
      <c r="P19" s="163">
        <v>47.465723131357798</v>
      </c>
      <c r="Q19" s="153"/>
      <c r="R19" s="164">
        <v>52.929803500347496</v>
      </c>
      <c r="S19" s="158"/>
      <c r="T19" s="159">
        <v>-31.4799981967845</v>
      </c>
      <c r="U19" s="153">
        <v>-26.7097616602525</v>
      </c>
      <c r="V19" s="153">
        <v>-7.0674691554820903</v>
      </c>
      <c r="W19" s="153">
        <v>0.21191404246891801</v>
      </c>
      <c r="X19" s="153">
        <v>-1.01677958431343</v>
      </c>
      <c r="Y19" s="160">
        <v>-14.018838665069399</v>
      </c>
      <c r="Z19" s="153"/>
      <c r="AA19" s="161">
        <v>-13.700741927028799</v>
      </c>
      <c r="AB19" s="162">
        <v>-3.7244999876939402</v>
      </c>
      <c r="AC19" s="163">
        <v>-8.9109769128390006</v>
      </c>
      <c r="AD19" s="153"/>
      <c r="AE19" s="164">
        <v>-12.7654862267485</v>
      </c>
      <c r="AF19" s="29"/>
      <c r="AG19" s="159">
        <v>45.300751879699199</v>
      </c>
      <c r="AH19" s="153">
        <v>52.335249889429399</v>
      </c>
      <c r="AI19" s="153">
        <v>51.8996019460415</v>
      </c>
      <c r="AJ19" s="153">
        <v>53.962848297213597</v>
      </c>
      <c r="AK19" s="153">
        <v>48.962848297213597</v>
      </c>
      <c r="AL19" s="160">
        <v>50.492260061919502</v>
      </c>
      <c r="AM19" s="153"/>
      <c r="AN19" s="161">
        <v>48.164528969482497</v>
      </c>
      <c r="AO19" s="162">
        <v>47.271118973905303</v>
      </c>
      <c r="AP19" s="163">
        <v>47.717823971693903</v>
      </c>
      <c r="AQ19" s="153"/>
      <c r="AR19" s="164">
        <v>49.6995640361407</v>
      </c>
      <c r="AS19" s="158"/>
      <c r="AT19" s="159">
        <v>-9.8763074712846208</v>
      </c>
      <c r="AU19" s="153">
        <v>-3.79626326255049</v>
      </c>
      <c r="AV19" s="153">
        <v>-1.28771536825803</v>
      </c>
      <c r="AW19" s="153">
        <v>6.3763570615216398</v>
      </c>
      <c r="AX19" s="153">
        <v>-1.2604524068184799</v>
      </c>
      <c r="AY19" s="160">
        <v>-1.97249330846034</v>
      </c>
      <c r="AZ19" s="153"/>
      <c r="BA19" s="161">
        <v>-2.6635257348702899</v>
      </c>
      <c r="BB19" s="162">
        <v>-6.2698297474416398</v>
      </c>
      <c r="BC19" s="163">
        <v>-4.4838345190925004</v>
      </c>
      <c r="BD19" s="153"/>
      <c r="BE19" s="164">
        <v>-2.6721903713205402</v>
      </c>
    </row>
    <row r="20" spans="1:57" x14ac:dyDescent="0.2">
      <c r="A20" s="20" t="s">
        <v>46</v>
      </c>
      <c r="B20" s="2" t="str">
        <f t="shared" si="0"/>
        <v>Williamsburg, VA</v>
      </c>
      <c r="C20" s="2"/>
      <c r="D20" s="23" t="s">
        <v>91</v>
      </c>
      <c r="E20" s="26" t="s">
        <v>92</v>
      </c>
      <c r="F20" s="2"/>
      <c r="G20" s="159">
        <v>23.402851108764501</v>
      </c>
      <c r="H20" s="153">
        <v>25.2771911298838</v>
      </c>
      <c r="I20" s="153">
        <v>26.623548046462499</v>
      </c>
      <c r="J20" s="153">
        <v>26.874340021119298</v>
      </c>
      <c r="K20" s="153">
        <v>29.3030623020063</v>
      </c>
      <c r="L20" s="160">
        <v>26.296198521647302</v>
      </c>
      <c r="M20" s="153"/>
      <c r="N20" s="161">
        <v>34.266103484688401</v>
      </c>
      <c r="O20" s="162">
        <v>34.8204857444561</v>
      </c>
      <c r="P20" s="163">
        <v>34.543294614572297</v>
      </c>
      <c r="Q20" s="153"/>
      <c r="R20" s="164">
        <v>28.6525116910544</v>
      </c>
      <c r="S20" s="158"/>
      <c r="T20" s="159">
        <v>-0.85886159844948995</v>
      </c>
      <c r="U20" s="153">
        <v>3.4295979128877701</v>
      </c>
      <c r="V20" s="153">
        <v>5.8832489619383601</v>
      </c>
      <c r="W20" s="153">
        <v>-1.3680104354307701</v>
      </c>
      <c r="X20" s="153">
        <v>-6.0301879550380697</v>
      </c>
      <c r="Y20" s="160">
        <v>-0.10518642458482701</v>
      </c>
      <c r="Z20" s="153"/>
      <c r="AA20" s="161">
        <v>-8.5416354972328694</v>
      </c>
      <c r="AB20" s="162">
        <v>-2.3849862253724901</v>
      </c>
      <c r="AC20" s="163">
        <v>-5.53886581379746</v>
      </c>
      <c r="AD20" s="153"/>
      <c r="AE20" s="164">
        <v>-2.0460535569079998</v>
      </c>
      <c r="AF20" s="29"/>
      <c r="AG20" s="159">
        <v>40.034318901795103</v>
      </c>
      <c r="AH20" s="153">
        <v>40.179514255543801</v>
      </c>
      <c r="AI20" s="153">
        <v>37.140311510031601</v>
      </c>
      <c r="AJ20" s="153">
        <v>40.106916578669399</v>
      </c>
      <c r="AK20" s="153">
        <v>38.968453009503598</v>
      </c>
      <c r="AL20" s="160">
        <v>39.285902851108702</v>
      </c>
      <c r="AM20" s="153"/>
      <c r="AN20" s="161">
        <v>46.594508975712699</v>
      </c>
      <c r="AO20" s="162">
        <v>48.713041182682097</v>
      </c>
      <c r="AP20" s="163">
        <v>47.653775079197402</v>
      </c>
      <c r="AQ20" s="153"/>
      <c r="AR20" s="164">
        <v>41.676723487705502</v>
      </c>
      <c r="AS20" s="158"/>
      <c r="AT20" s="159">
        <v>2.0658363015137602</v>
      </c>
      <c r="AU20" s="153">
        <v>3.84590662130435</v>
      </c>
      <c r="AV20" s="153">
        <v>-4.6806534976432301</v>
      </c>
      <c r="AW20" s="153">
        <v>13.268073328024199</v>
      </c>
      <c r="AX20" s="153">
        <v>-6.4840438200579298</v>
      </c>
      <c r="AY20" s="160">
        <v>1.2728564757026599</v>
      </c>
      <c r="AZ20" s="153"/>
      <c r="BA20" s="161">
        <v>-4.61994157179545</v>
      </c>
      <c r="BB20" s="162">
        <v>-2.85826506111921</v>
      </c>
      <c r="BC20" s="163">
        <v>-3.7275815047934202</v>
      </c>
      <c r="BD20" s="153"/>
      <c r="BE20" s="164">
        <v>-0.40531742298504803</v>
      </c>
    </row>
    <row r="21" spans="1:57" x14ac:dyDescent="0.2">
      <c r="A21" s="20" t="s">
        <v>100</v>
      </c>
      <c r="B21" s="2" t="str">
        <f t="shared" si="0"/>
        <v>Virginia Beach, VA</v>
      </c>
      <c r="C21" s="2"/>
      <c r="D21" s="23" t="s">
        <v>91</v>
      </c>
      <c r="E21" s="26" t="s">
        <v>92</v>
      </c>
      <c r="F21" s="2"/>
      <c r="G21" s="159">
        <v>26.742223293947401</v>
      </c>
      <c r="H21" s="153">
        <v>31.500683224821099</v>
      </c>
      <c r="I21" s="153">
        <v>34.611365645848402</v>
      </c>
      <c r="J21" s="153">
        <v>35.3990836749457</v>
      </c>
      <c r="K21" s="153">
        <v>35.889397958363404</v>
      </c>
      <c r="L21" s="160">
        <v>32.828550759585198</v>
      </c>
      <c r="M21" s="153"/>
      <c r="N21" s="161">
        <v>42.126838678562798</v>
      </c>
      <c r="O21" s="162">
        <v>47.552447552447497</v>
      </c>
      <c r="P21" s="163">
        <v>44.839643115505098</v>
      </c>
      <c r="Q21" s="153"/>
      <c r="R21" s="164">
        <v>36.260291432705202</v>
      </c>
      <c r="S21" s="158"/>
      <c r="T21" s="159">
        <v>-2.8332229429908802</v>
      </c>
      <c r="U21" s="153">
        <v>11.2887735505542</v>
      </c>
      <c r="V21" s="153">
        <v>11.136597594857101</v>
      </c>
      <c r="W21" s="153">
        <v>9.6959466865422907</v>
      </c>
      <c r="X21" s="153">
        <v>11.1602793907222</v>
      </c>
      <c r="Y21" s="160">
        <v>8.3259047273716398</v>
      </c>
      <c r="Z21" s="153"/>
      <c r="AA21" s="161">
        <v>18.990009453334999</v>
      </c>
      <c r="AB21" s="162">
        <v>28.706429874755202</v>
      </c>
      <c r="AC21" s="163">
        <v>23.951814247037799</v>
      </c>
      <c r="AD21" s="153"/>
      <c r="AE21" s="164">
        <v>13.3757175264039</v>
      </c>
      <c r="AF21" s="29"/>
      <c r="AG21" s="159">
        <v>32.978208232445503</v>
      </c>
      <c r="AH21" s="153">
        <v>34.8587570621468</v>
      </c>
      <c r="AI21" s="153">
        <v>36.331719128329198</v>
      </c>
      <c r="AJ21" s="153">
        <v>43.541162227602904</v>
      </c>
      <c r="AK21" s="153">
        <v>38.996131216248799</v>
      </c>
      <c r="AL21" s="160">
        <v>37.341649587683698</v>
      </c>
      <c r="AM21" s="153"/>
      <c r="AN21" s="161">
        <v>47.052067381316903</v>
      </c>
      <c r="AO21" s="162">
        <v>49.697751269444602</v>
      </c>
      <c r="AP21" s="163">
        <v>48.374909325380798</v>
      </c>
      <c r="AQ21" s="153"/>
      <c r="AR21" s="164">
        <v>40.496479644161703</v>
      </c>
      <c r="AS21" s="158"/>
      <c r="AT21" s="159">
        <v>6.99691469698337</v>
      </c>
      <c r="AU21" s="153">
        <v>8.1684868509550697</v>
      </c>
      <c r="AV21" s="153">
        <v>-7.2062491852260004</v>
      </c>
      <c r="AW21" s="153">
        <v>28.182476764407301</v>
      </c>
      <c r="AX21" s="153">
        <v>12.8634775655519</v>
      </c>
      <c r="AY21" s="160">
        <v>9.3645561855069808</v>
      </c>
      <c r="AZ21" s="153"/>
      <c r="BA21" s="161">
        <v>14.2934501519574</v>
      </c>
      <c r="BB21" s="162">
        <v>13.7468220685153</v>
      </c>
      <c r="BC21" s="163">
        <v>14.012007548419099</v>
      </c>
      <c r="BD21" s="153"/>
      <c r="BE21" s="164">
        <v>10.9145402176968</v>
      </c>
    </row>
    <row r="22" spans="1:57" x14ac:dyDescent="0.2">
      <c r="A22" s="33" t="s">
        <v>101</v>
      </c>
      <c r="B22" s="2" t="str">
        <f t="shared" si="0"/>
        <v>Norfolk/Portsmouth, VA</v>
      </c>
      <c r="C22" s="2"/>
      <c r="D22" s="23" t="s">
        <v>91</v>
      </c>
      <c r="E22" s="26" t="s">
        <v>92</v>
      </c>
      <c r="F22" s="2"/>
      <c r="G22" s="159">
        <v>35.043912519373102</v>
      </c>
      <c r="H22" s="153">
        <v>42.775960048217598</v>
      </c>
      <c r="I22" s="153">
        <v>45.410711210607801</v>
      </c>
      <c r="J22" s="153">
        <v>47.6838298605131</v>
      </c>
      <c r="K22" s="153">
        <v>52.574479076975997</v>
      </c>
      <c r="L22" s="160">
        <v>44.697778543137503</v>
      </c>
      <c r="M22" s="153"/>
      <c r="N22" s="161">
        <v>60.650938522472799</v>
      </c>
      <c r="O22" s="162">
        <v>52.453934906147701</v>
      </c>
      <c r="P22" s="163">
        <v>56.552436714310304</v>
      </c>
      <c r="Q22" s="153"/>
      <c r="R22" s="164">
        <v>48.0848237349012</v>
      </c>
      <c r="S22" s="158"/>
      <c r="T22" s="159">
        <v>-6.43472233240393</v>
      </c>
      <c r="U22" s="153">
        <v>1.5617402810097201</v>
      </c>
      <c r="V22" s="153">
        <v>-3.0773630111913199</v>
      </c>
      <c r="W22" s="153">
        <v>1.31925547485343</v>
      </c>
      <c r="X22" s="153">
        <v>9.3879073972982408</v>
      </c>
      <c r="Y22" s="160">
        <v>0.87512110467498605</v>
      </c>
      <c r="Z22" s="153"/>
      <c r="AA22" s="161">
        <v>26.515106947206501</v>
      </c>
      <c r="AB22" s="162">
        <v>11.704552191844799</v>
      </c>
      <c r="AC22" s="163">
        <v>19.186454760425601</v>
      </c>
      <c r="AD22" s="153"/>
      <c r="AE22" s="164">
        <v>6.3663904427878197</v>
      </c>
      <c r="AF22" s="29"/>
      <c r="AG22" s="159">
        <v>37.806209335836797</v>
      </c>
      <c r="AH22" s="153">
        <v>41.413038731933099</v>
      </c>
      <c r="AI22" s="153">
        <v>43.129120999083</v>
      </c>
      <c r="AJ22" s="153">
        <v>46.251255403694103</v>
      </c>
      <c r="AK22" s="153">
        <v>44.750108648413701</v>
      </c>
      <c r="AL22" s="160">
        <v>42.6719248957369</v>
      </c>
      <c r="AM22" s="153"/>
      <c r="AN22" s="161">
        <v>49.939156888309398</v>
      </c>
      <c r="AO22" s="162">
        <v>47.866145154280701</v>
      </c>
      <c r="AP22" s="163">
        <v>48.902651021295</v>
      </c>
      <c r="AQ22" s="153"/>
      <c r="AR22" s="164">
        <v>44.4569642790442</v>
      </c>
      <c r="AS22" s="158"/>
      <c r="AT22" s="159">
        <v>0.78710381782289496</v>
      </c>
      <c r="AU22" s="153">
        <v>0.98495345300459103</v>
      </c>
      <c r="AV22" s="153">
        <v>-4.87658240055287</v>
      </c>
      <c r="AW22" s="153">
        <v>12.2668268002842</v>
      </c>
      <c r="AX22" s="153">
        <v>8.9941787836444593</v>
      </c>
      <c r="AY22" s="160">
        <v>3.5147441163734099</v>
      </c>
      <c r="AZ22" s="153"/>
      <c r="BA22" s="161">
        <v>15.585637879069999</v>
      </c>
      <c r="BB22" s="162">
        <v>9.6417816306308204</v>
      </c>
      <c r="BC22" s="163">
        <v>12.5982614279872</v>
      </c>
      <c r="BD22" s="153"/>
      <c r="BE22" s="164">
        <v>6.2193776211944201</v>
      </c>
    </row>
    <row r="23" spans="1:57" x14ac:dyDescent="0.2">
      <c r="A23" s="34" t="s">
        <v>43</v>
      </c>
      <c r="B23" s="2" t="str">
        <f t="shared" si="0"/>
        <v>Newport News/Hampton, VA</v>
      </c>
      <c r="C23" s="2"/>
      <c r="D23" s="23" t="s">
        <v>91</v>
      </c>
      <c r="E23" s="26" t="s">
        <v>92</v>
      </c>
      <c r="F23" s="2"/>
      <c r="G23" s="159">
        <v>43.944188722669701</v>
      </c>
      <c r="H23" s="153">
        <v>49.741081703107</v>
      </c>
      <c r="I23" s="153">
        <v>52.905638665132301</v>
      </c>
      <c r="J23" s="153">
        <v>53.265247410816997</v>
      </c>
      <c r="K23" s="153">
        <v>57.005178365937802</v>
      </c>
      <c r="L23" s="160">
        <v>51.372266973532703</v>
      </c>
      <c r="M23" s="153"/>
      <c r="N23" s="161">
        <v>62.600690448791703</v>
      </c>
      <c r="O23" s="162">
        <v>61.147871116225502</v>
      </c>
      <c r="P23" s="163">
        <v>61.874280782508599</v>
      </c>
      <c r="Q23" s="153"/>
      <c r="R23" s="164">
        <v>54.372842347525797</v>
      </c>
      <c r="S23" s="158"/>
      <c r="T23" s="159">
        <v>4.5930875692095396</v>
      </c>
      <c r="U23" s="153">
        <v>9.3004993967247493</v>
      </c>
      <c r="V23" s="153">
        <v>5.1419622501603799</v>
      </c>
      <c r="W23" s="153">
        <v>4.0143740185264001</v>
      </c>
      <c r="X23" s="153">
        <v>2.19873341841611</v>
      </c>
      <c r="Y23" s="160">
        <v>4.9143569757622103</v>
      </c>
      <c r="Z23" s="153"/>
      <c r="AA23" s="161">
        <v>5.4382370222798704</v>
      </c>
      <c r="AB23" s="162">
        <v>16.322470646016701</v>
      </c>
      <c r="AC23" s="163">
        <v>10.549549058903899</v>
      </c>
      <c r="AD23" s="153"/>
      <c r="AE23" s="164">
        <v>6.6824487661627101</v>
      </c>
      <c r="AF23" s="29"/>
      <c r="AG23" s="159">
        <v>45.875287686996501</v>
      </c>
      <c r="AH23" s="153">
        <v>49.751869965477503</v>
      </c>
      <c r="AI23" s="153">
        <v>49.7195051783659</v>
      </c>
      <c r="AJ23" s="153">
        <v>52.319476409666201</v>
      </c>
      <c r="AK23" s="153">
        <v>51.255034522439502</v>
      </c>
      <c r="AL23" s="160">
        <v>49.7842347525891</v>
      </c>
      <c r="AM23" s="153"/>
      <c r="AN23" s="161">
        <v>54.793584579976901</v>
      </c>
      <c r="AO23" s="162">
        <v>54.549050632911303</v>
      </c>
      <c r="AP23" s="163">
        <v>54.671317606444099</v>
      </c>
      <c r="AQ23" s="153"/>
      <c r="AR23" s="164">
        <v>51.180544139404802</v>
      </c>
      <c r="AS23" s="158"/>
      <c r="AT23" s="159">
        <v>10.425609486465801</v>
      </c>
      <c r="AU23" s="153">
        <v>13.8911816016712</v>
      </c>
      <c r="AV23" s="153">
        <v>2.8207948821381699</v>
      </c>
      <c r="AW23" s="153">
        <v>11.736066084571201</v>
      </c>
      <c r="AX23" s="153">
        <v>6.7614995327073002</v>
      </c>
      <c r="AY23" s="160">
        <v>8.9769630006202199</v>
      </c>
      <c r="AZ23" s="153"/>
      <c r="BA23" s="161">
        <v>7.5186257864975099</v>
      </c>
      <c r="BB23" s="162">
        <v>9.8126837317529905</v>
      </c>
      <c r="BC23" s="163">
        <v>8.6509823334141007</v>
      </c>
      <c r="BD23" s="153"/>
      <c r="BE23" s="164">
        <v>8.8772660232439797</v>
      </c>
    </row>
    <row r="24" spans="1:57" x14ac:dyDescent="0.2">
      <c r="A24" s="35" t="s">
        <v>102</v>
      </c>
      <c r="B24" s="2" t="str">
        <f t="shared" si="0"/>
        <v>Chesapeake/Suffolk, VA</v>
      </c>
      <c r="C24" s="2"/>
      <c r="D24" s="24" t="s">
        <v>91</v>
      </c>
      <c r="E24" s="27" t="s">
        <v>92</v>
      </c>
      <c r="F24" s="2"/>
      <c r="G24" s="165">
        <v>44.275600069072603</v>
      </c>
      <c r="H24" s="166">
        <v>55.344500086340801</v>
      </c>
      <c r="I24" s="166">
        <v>59.886030046624001</v>
      </c>
      <c r="J24" s="166">
        <v>59.678811949576897</v>
      </c>
      <c r="K24" s="166">
        <v>57.6411673286133</v>
      </c>
      <c r="L24" s="167">
        <v>55.365221896045497</v>
      </c>
      <c r="M24" s="153"/>
      <c r="N24" s="168">
        <v>57.002244862718001</v>
      </c>
      <c r="O24" s="169">
        <v>56.311517872560799</v>
      </c>
      <c r="P24" s="170">
        <v>56.6568813676394</v>
      </c>
      <c r="Q24" s="153"/>
      <c r="R24" s="171">
        <v>55.734267459358101</v>
      </c>
      <c r="S24" s="158"/>
      <c r="T24" s="165">
        <v>0.55443316067347104</v>
      </c>
      <c r="U24" s="166">
        <v>11.982621617789301</v>
      </c>
      <c r="V24" s="166">
        <v>2.5219998476599499</v>
      </c>
      <c r="W24" s="166">
        <v>1.67186074581374</v>
      </c>
      <c r="X24" s="166">
        <v>4.5840499555916203</v>
      </c>
      <c r="Y24" s="167">
        <v>4.1957496959733698</v>
      </c>
      <c r="Z24" s="153"/>
      <c r="AA24" s="168">
        <v>8.6042770542311509</v>
      </c>
      <c r="AB24" s="169">
        <v>11.226420718520499</v>
      </c>
      <c r="AC24" s="170">
        <v>9.8917202172139493</v>
      </c>
      <c r="AD24" s="153"/>
      <c r="AE24" s="171">
        <v>5.7883356066470899</v>
      </c>
      <c r="AF24" s="30"/>
      <c r="AG24" s="165">
        <v>47.038508029701198</v>
      </c>
      <c r="AH24" s="166">
        <v>52.262130892764603</v>
      </c>
      <c r="AI24" s="166">
        <v>52.443446727680801</v>
      </c>
      <c r="AJ24" s="166">
        <v>54.537212916594697</v>
      </c>
      <c r="AK24" s="166">
        <v>52.024693489898098</v>
      </c>
      <c r="AL24" s="167">
        <v>51.661198411327902</v>
      </c>
      <c r="AM24" s="153"/>
      <c r="AN24" s="168">
        <v>53.984631324468999</v>
      </c>
      <c r="AO24" s="169">
        <v>54.0278017613538</v>
      </c>
      <c r="AP24" s="170">
        <v>54.006216542911403</v>
      </c>
      <c r="AQ24" s="153"/>
      <c r="AR24" s="171">
        <v>52.331203591780302</v>
      </c>
      <c r="AS24" s="38"/>
      <c r="AT24" s="165">
        <v>9.9866934669820395</v>
      </c>
      <c r="AU24" s="166">
        <v>11.4166887918205</v>
      </c>
      <c r="AV24" s="166">
        <v>-1.6896075218129499E-3</v>
      </c>
      <c r="AW24" s="166">
        <v>10.583305694923199</v>
      </c>
      <c r="AX24" s="166">
        <v>5.2030450157127204</v>
      </c>
      <c r="AY24" s="167">
        <v>7.23067020341656</v>
      </c>
      <c r="AZ24" s="153"/>
      <c r="BA24" s="168">
        <v>10.060654629594101</v>
      </c>
      <c r="BB24" s="169">
        <v>8.8850476324137908</v>
      </c>
      <c r="BC24" s="170">
        <v>9.4694600528751494</v>
      </c>
      <c r="BD24" s="153"/>
      <c r="BE24" s="171">
        <v>7.8812209684040102</v>
      </c>
    </row>
    <row r="25" spans="1:57" x14ac:dyDescent="0.2">
      <c r="A25" s="34" t="s">
        <v>59</v>
      </c>
      <c r="B25" s="2" t="s">
        <v>59</v>
      </c>
      <c r="C25" s="8"/>
      <c r="D25" s="22" t="s">
        <v>91</v>
      </c>
      <c r="E25" s="25" t="s">
        <v>92</v>
      </c>
      <c r="F25" s="2"/>
      <c r="G25" s="150">
        <v>32.843791722296302</v>
      </c>
      <c r="H25" s="151">
        <v>46.528704939919798</v>
      </c>
      <c r="I25" s="151">
        <v>45.160213618157499</v>
      </c>
      <c r="J25" s="151">
        <v>48.297730307076101</v>
      </c>
      <c r="K25" s="151">
        <v>53.604806408544697</v>
      </c>
      <c r="L25" s="152">
        <v>45.287049399198899</v>
      </c>
      <c r="M25" s="153"/>
      <c r="N25" s="154">
        <v>65.420560747663501</v>
      </c>
      <c r="O25" s="155">
        <v>62.082777036048</v>
      </c>
      <c r="P25" s="156">
        <v>63.7516688918558</v>
      </c>
      <c r="Q25" s="153"/>
      <c r="R25" s="157">
        <v>50.562654968529401</v>
      </c>
      <c r="S25" s="158"/>
      <c r="T25" s="150">
        <v>-1.6</v>
      </c>
      <c r="U25" s="151">
        <v>19.965576592082598</v>
      </c>
      <c r="V25" s="151">
        <v>43.478260869565197</v>
      </c>
      <c r="W25" s="151">
        <v>98.491083676268801</v>
      </c>
      <c r="X25" s="151">
        <v>102.777777777777</v>
      </c>
      <c r="Y25" s="152">
        <v>46.649373108516997</v>
      </c>
      <c r="Z25" s="153"/>
      <c r="AA25" s="154">
        <v>72.687224669603495</v>
      </c>
      <c r="AB25" s="155">
        <v>104.17124039517</v>
      </c>
      <c r="AC25" s="156">
        <v>86.705767350928596</v>
      </c>
      <c r="AD25" s="153"/>
      <c r="AE25" s="157">
        <v>58.932853717026298</v>
      </c>
      <c r="AG25" s="150">
        <v>33.594793057409802</v>
      </c>
      <c r="AH25" s="151">
        <v>41.488651535380498</v>
      </c>
      <c r="AI25" s="151">
        <v>40.245327102803699</v>
      </c>
      <c r="AJ25" s="151">
        <v>45.6275033377837</v>
      </c>
      <c r="AK25" s="151">
        <v>38.192590120160197</v>
      </c>
      <c r="AL25" s="152">
        <v>39.829773030707599</v>
      </c>
      <c r="AM25" s="153"/>
      <c r="AN25" s="154">
        <v>46.603805073431197</v>
      </c>
      <c r="AO25" s="155">
        <v>48.439586114819697</v>
      </c>
      <c r="AP25" s="156">
        <v>47.521695594125497</v>
      </c>
      <c r="AQ25" s="153"/>
      <c r="AR25" s="157">
        <v>42.027465191684101</v>
      </c>
      <c r="AS25" s="158"/>
      <c r="AT25" s="150">
        <v>-5.8245614035087696</v>
      </c>
      <c r="AU25" s="151">
        <v>10.390763765541699</v>
      </c>
      <c r="AV25" s="151">
        <v>0.47916666666666602</v>
      </c>
      <c r="AW25" s="151">
        <v>41.548019673828598</v>
      </c>
      <c r="AX25" s="151">
        <v>12.900838677849</v>
      </c>
      <c r="AY25" s="152">
        <v>11.025307033866699</v>
      </c>
      <c r="AZ25" s="153"/>
      <c r="BA25" s="154">
        <v>11.499301257736001</v>
      </c>
      <c r="BB25" s="155">
        <v>12.8499222395023</v>
      </c>
      <c r="BC25" s="156">
        <v>12.1835910568304</v>
      </c>
      <c r="BD25" s="153"/>
      <c r="BE25" s="157">
        <v>11.396884577711701</v>
      </c>
    </row>
    <row r="26" spans="1:57" x14ac:dyDescent="0.2">
      <c r="A26" s="34" t="s">
        <v>103</v>
      </c>
      <c r="B26" s="2" t="str">
        <f t="shared" si="0"/>
        <v>Richmond North/Glen Allen, VA</v>
      </c>
      <c r="C26" s="9"/>
      <c r="D26" s="23" t="s">
        <v>91</v>
      </c>
      <c r="E26" s="26" t="s">
        <v>92</v>
      </c>
      <c r="F26" s="2"/>
      <c r="G26" s="159">
        <v>33.6854190585533</v>
      </c>
      <c r="H26" s="153">
        <v>45.361653272101002</v>
      </c>
      <c r="I26" s="153">
        <v>50.5396096440872</v>
      </c>
      <c r="J26" s="153">
        <v>52.043628013777202</v>
      </c>
      <c r="K26" s="153">
        <v>49.873708381170999</v>
      </c>
      <c r="L26" s="160">
        <v>46.300803673937999</v>
      </c>
      <c r="M26" s="153"/>
      <c r="N26" s="161">
        <v>51.641791044776099</v>
      </c>
      <c r="O26" s="162">
        <v>50.241102181400599</v>
      </c>
      <c r="P26" s="163">
        <v>50.941446613088402</v>
      </c>
      <c r="Q26" s="153"/>
      <c r="R26" s="164">
        <v>47.626701656552399</v>
      </c>
      <c r="S26" s="158"/>
      <c r="T26" s="159">
        <v>-3.38187445260774</v>
      </c>
      <c r="U26" s="153">
        <v>-1.00018127983563</v>
      </c>
      <c r="V26" s="153">
        <v>-15.834974033139799</v>
      </c>
      <c r="W26" s="153">
        <v>-19.5748158395789</v>
      </c>
      <c r="X26" s="153">
        <v>-6.2998376303694297</v>
      </c>
      <c r="Y26" s="160">
        <v>-10.502242310177101</v>
      </c>
      <c r="Z26" s="153"/>
      <c r="AA26" s="161">
        <v>7.6859953108023102</v>
      </c>
      <c r="AB26" s="162">
        <v>17.765684467197001</v>
      </c>
      <c r="AC26" s="163">
        <v>12.4314071997906</v>
      </c>
      <c r="AD26" s="153"/>
      <c r="AE26" s="164">
        <v>-4.5524320694105604</v>
      </c>
      <c r="AG26" s="159">
        <v>38.441446613088402</v>
      </c>
      <c r="AH26" s="153">
        <v>45.298507462686501</v>
      </c>
      <c r="AI26" s="153">
        <v>45.9500574052812</v>
      </c>
      <c r="AJ26" s="153">
        <v>47.0493685419058</v>
      </c>
      <c r="AK26" s="153">
        <v>43.8375430539609</v>
      </c>
      <c r="AL26" s="160">
        <v>44.115384615384599</v>
      </c>
      <c r="AM26" s="153"/>
      <c r="AN26" s="161">
        <v>48.438576349024103</v>
      </c>
      <c r="AO26" s="162">
        <v>48.369690011480998</v>
      </c>
      <c r="AP26" s="163">
        <v>48.404133180252501</v>
      </c>
      <c r="AQ26" s="153"/>
      <c r="AR26" s="164">
        <v>45.340741348203998</v>
      </c>
      <c r="AS26" s="158"/>
      <c r="AT26" s="159">
        <v>0.46964355608846398</v>
      </c>
      <c r="AU26" s="153">
        <v>7.3950166607622299</v>
      </c>
      <c r="AV26" s="153">
        <v>-6.66436910191611</v>
      </c>
      <c r="AW26" s="153">
        <v>-1.62301320113227</v>
      </c>
      <c r="AX26" s="153">
        <v>-5.2036772976811099</v>
      </c>
      <c r="AY26" s="160">
        <v>-1.4216713121890601</v>
      </c>
      <c r="AZ26" s="153"/>
      <c r="BA26" s="161">
        <v>-0.69948284204802402</v>
      </c>
      <c r="BB26" s="162">
        <v>1.0277424421464401</v>
      </c>
      <c r="BC26" s="163">
        <v>0.15606927760292799</v>
      </c>
      <c r="BD26" s="153"/>
      <c r="BE26" s="164">
        <v>-0.949129333889282</v>
      </c>
    </row>
    <row r="27" spans="1:57" x14ac:dyDescent="0.2">
      <c r="A27" s="20" t="s">
        <v>62</v>
      </c>
      <c r="B27" s="2" t="str">
        <f t="shared" si="0"/>
        <v>Richmond West/Midlothian, VA</v>
      </c>
      <c r="C27" s="2"/>
      <c r="D27" s="23" t="s">
        <v>91</v>
      </c>
      <c r="E27" s="26" t="s">
        <v>92</v>
      </c>
      <c r="F27" s="2"/>
      <c r="G27" s="159">
        <v>39.320388349514502</v>
      </c>
      <c r="H27" s="153">
        <v>49.771559109080499</v>
      </c>
      <c r="I27" s="153">
        <v>50.571102227298603</v>
      </c>
      <c r="J27" s="153">
        <v>51.513420902341501</v>
      </c>
      <c r="K27" s="153">
        <v>50.485436893203797</v>
      </c>
      <c r="L27" s="160">
        <v>48.332381496287802</v>
      </c>
      <c r="M27" s="153"/>
      <c r="N27" s="161">
        <v>52.084523129640203</v>
      </c>
      <c r="O27" s="162">
        <v>53.540833809251801</v>
      </c>
      <c r="P27" s="163">
        <v>52.812678469445999</v>
      </c>
      <c r="Q27" s="153"/>
      <c r="R27" s="164">
        <v>49.612466345761597</v>
      </c>
      <c r="S27" s="158"/>
      <c r="T27" s="159">
        <v>-12.7097320584733</v>
      </c>
      <c r="U27" s="153">
        <v>-9.9908776564928896</v>
      </c>
      <c r="V27" s="153">
        <v>-13.1512415539007</v>
      </c>
      <c r="W27" s="153">
        <v>-12.727865794007</v>
      </c>
      <c r="X27" s="153">
        <v>-7.7017936653138701</v>
      </c>
      <c r="Y27" s="160">
        <v>-11.249961405958899</v>
      </c>
      <c r="Z27" s="153"/>
      <c r="AA27" s="161">
        <v>0.949693836256292</v>
      </c>
      <c r="AB27" s="162">
        <v>9.2593889239352194</v>
      </c>
      <c r="AC27" s="163">
        <v>4.9975243615592699</v>
      </c>
      <c r="AD27" s="153"/>
      <c r="AE27" s="164">
        <v>-6.8667629318720698</v>
      </c>
      <c r="AG27" s="159">
        <v>42.704169046259203</v>
      </c>
      <c r="AH27" s="153">
        <v>48.029697315819497</v>
      </c>
      <c r="AI27" s="153">
        <v>47.244431753283799</v>
      </c>
      <c r="AJ27" s="153">
        <v>48.436607652769801</v>
      </c>
      <c r="AK27" s="153">
        <v>47.3515134209023</v>
      </c>
      <c r="AL27" s="160">
        <v>46.753283837806897</v>
      </c>
      <c r="AM27" s="153"/>
      <c r="AN27" s="161">
        <v>51.1279268989149</v>
      </c>
      <c r="AO27" s="162">
        <v>52.177327241576201</v>
      </c>
      <c r="AP27" s="163">
        <v>51.652627070245501</v>
      </c>
      <c r="AQ27" s="153"/>
      <c r="AR27" s="164">
        <v>48.153096189932199</v>
      </c>
      <c r="AS27" s="158"/>
      <c r="AT27" s="159">
        <v>-2.34280208988273</v>
      </c>
      <c r="AU27" s="153">
        <v>1.1879405957757601</v>
      </c>
      <c r="AV27" s="153">
        <v>-6.4039236680113696</v>
      </c>
      <c r="AW27" s="153">
        <v>-3.1681422646775501</v>
      </c>
      <c r="AX27" s="153">
        <v>-6.2842969094341896</v>
      </c>
      <c r="AY27" s="160">
        <v>-3.4898563855890501</v>
      </c>
      <c r="AZ27" s="153"/>
      <c r="BA27" s="161">
        <v>0.17365649594931601</v>
      </c>
      <c r="BB27" s="162">
        <v>1.9595344400699699</v>
      </c>
      <c r="BC27" s="163">
        <v>1.06777701550384</v>
      </c>
      <c r="BD27" s="153"/>
      <c r="BE27" s="164">
        <v>-2.13733586299381</v>
      </c>
    </row>
    <row r="28" spans="1:57" x14ac:dyDescent="0.2">
      <c r="A28" s="20" t="s">
        <v>58</v>
      </c>
      <c r="B28" s="2" t="str">
        <f t="shared" si="0"/>
        <v>Petersburg/Chester, VA</v>
      </c>
      <c r="C28" s="2"/>
      <c r="D28" s="23" t="s">
        <v>91</v>
      </c>
      <c r="E28" s="26" t="s">
        <v>92</v>
      </c>
      <c r="F28" s="2"/>
      <c r="G28" s="159">
        <v>40.950734658599799</v>
      </c>
      <c r="H28" s="153">
        <v>50.665514261019801</v>
      </c>
      <c r="I28" s="153">
        <v>52.895419187553998</v>
      </c>
      <c r="J28" s="153">
        <v>54.157303370786501</v>
      </c>
      <c r="K28" s="153">
        <v>50.060501296456302</v>
      </c>
      <c r="L28" s="160">
        <v>49.7458945548833</v>
      </c>
      <c r="M28" s="153"/>
      <c r="N28" s="161">
        <v>44.407951598962804</v>
      </c>
      <c r="O28" s="162">
        <v>47.363872082973202</v>
      </c>
      <c r="P28" s="163">
        <v>45.885911840967999</v>
      </c>
      <c r="Q28" s="153"/>
      <c r="R28" s="164">
        <v>48.6430423509075</v>
      </c>
      <c r="S28" s="158"/>
      <c r="T28" s="159">
        <v>-10.4570865664812</v>
      </c>
      <c r="U28" s="153">
        <v>5.4953173654112497</v>
      </c>
      <c r="V28" s="153">
        <v>7.2414679156252104E-2</v>
      </c>
      <c r="W28" s="153">
        <v>-4.1208472770102196</v>
      </c>
      <c r="X28" s="153">
        <v>-4.57833504222579</v>
      </c>
      <c r="Y28" s="160">
        <v>-2.6742574904459899</v>
      </c>
      <c r="Z28" s="153"/>
      <c r="AA28" s="161">
        <v>-6.9514365866552597</v>
      </c>
      <c r="AB28" s="162">
        <v>4.2083537971122604</v>
      </c>
      <c r="AC28" s="163">
        <v>-1.5077462199112801</v>
      </c>
      <c r="AD28" s="153"/>
      <c r="AE28" s="164">
        <v>-2.3625884143914102</v>
      </c>
      <c r="AG28" s="159">
        <v>41.2705272255834</v>
      </c>
      <c r="AH28" s="153">
        <v>47.389801210025901</v>
      </c>
      <c r="AI28" s="153">
        <v>45.881590319792501</v>
      </c>
      <c r="AJ28" s="153">
        <v>45.051858254105397</v>
      </c>
      <c r="AK28" s="153">
        <v>43.215211754537499</v>
      </c>
      <c r="AL28" s="160">
        <v>44.5617977528089</v>
      </c>
      <c r="AM28" s="153"/>
      <c r="AN28" s="161">
        <v>44.304235090751902</v>
      </c>
      <c r="AO28" s="162">
        <v>44.671564390665502</v>
      </c>
      <c r="AP28" s="163">
        <v>44.487899740708698</v>
      </c>
      <c r="AQ28" s="153"/>
      <c r="AR28" s="164">
        <v>44.540684035066</v>
      </c>
      <c r="AS28" s="158"/>
      <c r="AT28" s="159">
        <v>0.41105693531820903</v>
      </c>
      <c r="AU28" s="153">
        <v>13.4202609158807</v>
      </c>
      <c r="AV28" s="153">
        <v>4.4588086257158803</v>
      </c>
      <c r="AW28" s="153">
        <v>1.8679717030137699</v>
      </c>
      <c r="AX28" s="153">
        <v>-4.5552510320063799</v>
      </c>
      <c r="AY28" s="160">
        <v>3.0077409820505498</v>
      </c>
      <c r="AZ28" s="153"/>
      <c r="BA28" s="161">
        <v>-1.7645676839101601</v>
      </c>
      <c r="BB28" s="162">
        <v>-1.7850103631215</v>
      </c>
      <c r="BC28" s="163">
        <v>-1.7748322850956599</v>
      </c>
      <c r="BD28" s="153"/>
      <c r="BE28" s="164">
        <v>1.59752601408724</v>
      </c>
    </row>
    <row r="29" spans="1:57" x14ac:dyDescent="0.2">
      <c r="A29" s="20" t="s">
        <v>104</v>
      </c>
      <c r="B29" s="41" t="s">
        <v>49</v>
      </c>
      <c r="C29" s="2"/>
      <c r="D29" s="23" t="s">
        <v>91</v>
      </c>
      <c r="E29" s="26" t="s">
        <v>92</v>
      </c>
      <c r="F29" s="2"/>
      <c r="G29" s="159">
        <v>28.181529673119599</v>
      </c>
      <c r="H29" s="153">
        <v>38.7390246482598</v>
      </c>
      <c r="I29" s="153">
        <v>40.801861842801202</v>
      </c>
      <c r="J29" s="153">
        <v>41.320215804506503</v>
      </c>
      <c r="K29" s="153">
        <v>38.305299904792101</v>
      </c>
      <c r="L29" s="160">
        <v>37.469586374695801</v>
      </c>
      <c r="M29" s="153"/>
      <c r="N29" s="161">
        <v>33.957473817835599</v>
      </c>
      <c r="O29" s="162">
        <v>35.438485136993499</v>
      </c>
      <c r="P29" s="163">
        <v>34.697979477414499</v>
      </c>
      <c r="Q29" s="153"/>
      <c r="R29" s="164">
        <v>36.677698689758301</v>
      </c>
      <c r="S29" s="158"/>
      <c r="T29" s="159">
        <v>-25.4285412038506</v>
      </c>
      <c r="U29" s="153">
        <v>-4.4464140861411199</v>
      </c>
      <c r="V29" s="153">
        <v>-2.9031886298964502</v>
      </c>
      <c r="W29" s="153">
        <v>-1.3739975560689099</v>
      </c>
      <c r="X29" s="153">
        <v>-3.5176396369513898</v>
      </c>
      <c r="Y29" s="160">
        <v>-7.2317081283520102</v>
      </c>
      <c r="Z29" s="153"/>
      <c r="AA29" s="161">
        <v>-16.023131986318202</v>
      </c>
      <c r="AB29" s="162">
        <v>-2.12032200202942</v>
      </c>
      <c r="AC29" s="163">
        <v>-9.4554300775643707</v>
      </c>
      <c r="AD29" s="153"/>
      <c r="AE29" s="164">
        <v>-7.8434641836366596</v>
      </c>
      <c r="AG29" s="159">
        <v>31.966157807614401</v>
      </c>
      <c r="AH29" s="153">
        <v>39.3468036469691</v>
      </c>
      <c r="AI29" s="153">
        <v>37.539084053705999</v>
      </c>
      <c r="AJ29" s="153">
        <v>37.232337563385002</v>
      </c>
      <c r="AK29" s="153">
        <v>35.8181052188108</v>
      </c>
      <c r="AL29" s="160">
        <v>36.380746099171397</v>
      </c>
      <c r="AM29" s="153"/>
      <c r="AN29" s="161">
        <v>40.007372689451699</v>
      </c>
      <c r="AO29" s="162">
        <v>39.304334088156303</v>
      </c>
      <c r="AP29" s="163">
        <v>39.655853388803997</v>
      </c>
      <c r="AQ29" s="153"/>
      <c r="AR29" s="164">
        <v>37.315344964909897</v>
      </c>
      <c r="AS29" s="158"/>
      <c r="AT29" s="159">
        <v>-6.8461324826807397</v>
      </c>
      <c r="AU29" s="153">
        <v>8.4256330128041999</v>
      </c>
      <c r="AV29" s="153">
        <v>1.47564778064488</v>
      </c>
      <c r="AW29" s="153">
        <v>1.53791481156897</v>
      </c>
      <c r="AX29" s="153">
        <v>-10.8681392337672</v>
      </c>
      <c r="AY29" s="160">
        <v>-1.3778552065655401</v>
      </c>
      <c r="AZ29" s="153"/>
      <c r="BA29" s="161">
        <v>-8.3918964883999294</v>
      </c>
      <c r="BB29" s="162">
        <v>-2.4410733840875598</v>
      </c>
      <c r="BC29" s="163">
        <v>-5.5364268762622402</v>
      </c>
      <c r="BD29" s="153"/>
      <c r="BE29" s="164">
        <v>-2.6797775070803498</v>
      </c>
    </row>
    <row r="30" spans="1:57" x14ac:dyDescent="0.2">
      <c r="A30" s="20" t="s">
        <v>54</v>
      </c>
      <c r="B30" s="2" t="str">
        <f t="shared" si="0"/>
        <v>Roanoke, VA</v>
      </c>
      <c r="C30" s="2"/>
      <c r="D30" s="23" t="s">
        <v>91</v>
      </c>
      <c r="E30" s="26" t="s">
        <v>92</v>
      </c>
      <c r="F30" s="2"/>
      <c r="G30" s="159">
        <v>38.895578874935403</v>
      </c>
      <c r="H30" s="153">
        <v>48.219507999311801</v>
      </c>
      <c r="I30" s="153">
        <v>48.993634956132802</v>
      </c>
      <c r="J30" s="153">
        <v>48.047479786685003</v>
      </c>
      <c r="K30" s="153">
        <v>44.658523997935603</v>
      </c>
      <c r="L30" s="160">
        <v>45.762945123000101</v>
      </c>
      <c r="M30" s="153"/>
      <c r="N30" s="161">
        <v>45.140202993290799</v>
      </c>
      <c r="O30" s="162">
        <v>45.191811457078899</v>
      </c>
      <c r="P30" s="163">
        <v>45.166007225184899</v>
      </c>
      <c r="Q30" s="153"/>
      <c r="R30" s="164">
        <v>45.592391437910102</v>
      </c>
      <c r="S30" s="158"/>
      <c r="T30" s="159">
        <v>-13.361820485097301</v>
      </c>
      <c r="U30" s="153">
        <v>-7.3937737729286104</v>
      </c>
      <c r="V30" s="153">
        <v>-15.339855648881001</v>
      </c>
      <c r="W30" s="153">
        <v>-19.391538611361899</v>
      </c>
      <c r="X30" s="153">
        <v>-12.3152543362036</v>
      </c>
      <c r="Y30" s="160">
        <v>-13.7756673140502</v>
      </c>
      <c r="Z30" s="153"/>
      <c r="AA30" s="161">
        <v>-6.1755284891515503</v>
      </c>
      <c r="AB30" s="162">
        <v>-6.1433736203880498E-2</v>
      </c>
      <c r="AC30" s="163">
        <v>-3.2131998540092099</v>
      </c>
      <c r="AD30" s="153"/>
      <c r="AE30" s="164">
        <v>-11.0274140786166</v>
      </c>
      <c r="AG30" s="159">
        <v>41.346980904868303</v>
      </c>
      <c r="AH30" s="153">
        <v>47.841045931532697</v>
      </c>
      <c r="AI30" s="153">
        <v>45.694993979012501</v>
      </c>
      <c r="AJ30" s="153">
        <v>44.477894374677398</v>
      </c>
      <c r="AK30" s="153">
        <v>43.217787717185601</v>
      </c>
      <c r="AL30" s="160">
        <v>44.515740581455297</v>
      </c>
      <c r="AM30" s="153"/>
      <c r="AN30" s="161">
        <v>50.8472389471873</v>
      </c>
      <c r="AO30" s="162">
        <v>51.483743333906702</v>
      </c>
      <c r="AP30" s="163">
        <v>51.165491140546997</v>
      </c>
      <c r="AQ30" s="153"/>
      <c r="AR30" s="164">
        <v>46.415669312624402</v>
      </c>
      <c r="AS30" s="158"/>
      <c r="AT30" s="159">
        <v>-0.63075454592817903</v>
      </c>
      <c r="AU30" s="153">
        <v>8.00959181441225</v>
      </c>
      <c r="AV30" s="153">
        <v>0.43913067270890199</v>
      </c>
      <c r="AW30" s="153">
        <v>1.8772434501245602E-2</v>
      </c>
      <c r="AX30" s="153">
        <v>-11.040171339587699</v>
      </c>
      <c r="AY30" s="160">
        <v>-0.83317860606240501</v>
      </c>
      <c r="AZ30" s="153"/>
      <c r="BA30" s="161">
        <v>-3.9556975011393498</v>
      </c>
      <c r="BB30" s="162">
        <v>-0.31161789448605098</v>
      </c>
      <c r="BC30" s="163">
        <v>-2.1562491966486101</v>
      </c>
      <c r="BD30" s="153"/>
      <c r="BE30" s="164">
        <v>-1.2537261735598499</v>
      </c>
    </row>
    <row r="31" spans="1:57" x14ac:dyDescent="0.2">
      <c r="A31" s="20" t="s">
        <v>55</v>
      </c>
      <c r="B31" s="2" t="str">
        <f t="shared" si="0"/>
        <v>Charlottesville, VA</v>
      </c>
      <c r="C31" s="2"/>
      <c r="D31" s="23" t="s">
        <v>91</v>
      </c>
      <c r="E31" s="26" t="s">
        <v>92</v>
      </c>
      <c r="F31" s="2"/>
      <c r="G31" s="159">
        <v>28.885858979353301</v>
      </c>
      <c r="H31" s="153">
        <v>41.195948578106702</v>
      </c>
      <c r="I31" s="153">
        <v>46.318659914296802</v>
      </c>
      <c r="J31" s="153">
        <v>48.3443708609271</v>
      </c>
      <c r="K31" s="153">
        <v>42.150370081807502</v>
      </c>
      <c r="L31" s="160">
        <v>41.379041682898297</v>
      </c>
      <c r="M31" s="153"/>
      <c r="N31" s="161">
        <v>43.552785352551602</v>
      </c>
      <c r="O31" s="162">
        <v>44.059213089209102</v>
      </c>
      <c r="P31" s="163">
        <v>43.805999220880402</v>
      </c>
      <c r="Q31" s="153"/>
      <c r="R31" s="164">
        <v>42.072458122321699</v>
      </c>
      <c r="S31" s="158"/>
      <c r="T31" s="159">
        <v>-46.269529938367803</v>
      </c>
      <c r="U31" s="153">
        <v>-25.622936264751001</v>
      </c>
      <c r="V31" s="153">
        <v>5.4199310334877104</v>
      </c>
      <c r="W31" s="153">
        <v>0.99804509461522395</v>
      </c>
      <c r="X31" s="153">
        <v>-8.5683534902159693</v>
      </c>
      <c r="Y31" s="160">
        <v>-16.254722853191101</v>
      </c>
      <c r="Z31" s="153"/>
      <c r="AA31" s="161">
        <v>-3.5753579123428798</v>
      </c>
      <c r="AB31" s="162">
        <v>12.015325306016701</v>
      </c>
      <c r="AC31" s="163">
        <v>3.6817426369264199</v>
      </c>
      <c r="AD31" s="153"/>
      <c r="AE31" s="164">
        <v>-11.173650844038001</v>
      </c>
      <c r="AG31" s="159">
        <v>34.198480716790002</v>
      </c>
      <c r="AH31" s="153">
        <v>43.917997662641199</v>
      </c>
      <c r="AI31" s="153">
        <v>43.2265290222049</v>
      </c>
      <c r="AJ31" s="153">
        <v>43.435917413322898</v>
      </c>
      <c r="AK31" s="153">
        <v>38.410596026489998</v>
      </c>
      <c r="AL31" s="160">
        <v>40.637904168289801</v>
      </c>
      <c r="AM31" s="153"/>
      <c r="AN31" s="161">
        <v>42.569146864043603</v>
      </c>
      <c r="AO31" s="162">
        <v>43.932606155044702</v>
      </c>
      <c r="AP31" s="163">
        <v>43.250876509544199</v>
      </c>
      <c r="AQ31" s="153"/>
      <c r="AR31" s="164">
        <v>41.384467694362499</v>
      </c>
      <c r="AS31" s="158"/>
      <c r="AT31" s="159">
        <v>-12.8675796577398</v>
      </c>
      <c r="AU31" s="153">
        <v>3.4246011085636501</v>
      </c>
      <c r="AV31" s="153">
        <v>3.36622600208353</v>
      </c>
      <c r="AW31" s="153">
        <v>14.0263546995229</v>
      </c>
      <c r="AX31" s="153">
        <v>-10.216401077358899</v>
      </c>
      <c r="AY31" s="160">
        <v>-0.59495189125608405</v>
      </c>
      <c r="AZ31" s="153"/>
      <c r="BA31" s="161">
        <v>-5.6494695192804603</v>
      </c>
      <c r="BB31" s="162">
        <v>1.67707080733528</v>
      </c>
      <c r="BC31" s="163">
        <v>-2.0654196566451399</v>
      </c>
      <c r="BD31" s="153"/>
      <c r="BE31" s="164">
        <v>-1.0386367484196399</v>
      </c>
    </row>
    <row r="32" spans="1:57" x14ac:dyDescent="0.2">
      <c r="A32" s="20" t="s">
        <v>105</v>
      </c>
      <c r="B32" t="s">
        <v>56</v>
      </c>
      <c r="C32" s="2"/>
      <c r="D32" s="23" t="s">
        <v>91</v>
      </c>
      <c r="E32" s="26" t="s">
        <v>92</v>
      </c>
      <c r="F32" s="2"/>
      <c r="G32" s="159">
        <v>30.271686663908401</v>
      </c>
      <c r="H32" s="153">
        <v>43.056130188939399</v>
      </c>
      <c r="I32" s="153">
        <v>45.4006343952558</v>
      </c>
      <c r="J32" s="153">
        <v>45.938491242587197</v>
      </c>
      <c r="K32" s="153">
        <v>41.083988415390898</v>
      </c>
      <c r="L32" s="160">
        <v>41.150186181216299</v>
      </c>
      <c r="M32" s="153"/>
      <c r="N32" s="161">
        <v>43.635360639911703</v>
      </c>
      <c r="O32" s="162">
        <v>39.125637843056097</v>
      </c>
      <c r="P32" s="163">
        <v>41.380499241483903</v>
      </c>
      <c r="Q32" s="153"/>
      <c r="R32" s="164">
        <v>41.215989912721298</v>
      </c>
      <c r="S32" s="158"/>
      <c r="T32" s="159">
        <v>-22.4219029222157</v>
      </c>
      <c r="U32" s="153">
        <v>-6.2715530242634498</v>
      </c>
      <c r="V32" s="153">
        <v>-14.308284207503901</v>
      </c>
      <c r="W32" s="153">
        <v>-15.6493917006374</v>
      </c>
      <c r="X32" s="153">
        <v>-11.469737321388401</v>
      </c>
      <c r="Y32" s="160">
        <v>-13.8423340994554</v>
      </c>
      <c r="Z32" s="153"/>
      <c r="AA32" s="161">
        <v>-2.627602662223</v>
      </c>
      <c r="AB32" s="162">
        <v>-11.596187420207199</v>
      </c>
      <c r="AC32" s="163">
        <v>-7.0839532928878004</v>
      </c>
      <c r="AD32" s="153"/>
      <c r="AE32" s="164">
        <v>-12.006365980171299</v>
      </c>
      <c r="AG32" s="159">
        <v>38.2533443662943</v>
      </c>
      <c r="AH32" s="153">
        <v>44.983450558543602</v>
      </c>
      <c r="AI32" s="153">
        <v>42.918218176803101</v>
      </c>
      <c r="AJ32" s="153">
        <v>42.463108536753502</v>
      </c>
      <c r="AK32" s="153">
        <v>40.270307543786998</v>
      </c>
      <c r="AL32" s="160">
        <v>41.777685836436298</v>
      </c>
      <c r="AM32" s="153"/>
      <c r="AN32" s="161">
        <v>48.6415666804578</v>
      </c>
      <c r="AO32" s="162">
        <v>46.421183285064103</v>
      </c>
      <c r="AP32" s="163">
        <v>47.531374982760902</v>
      </c>
      <c r="AQ32" s="153"/>
      <c r="AR32" s="164">
        <v>43.421597021100503</v>
      </c>
      <c r="AS32" s="158"/>
      <c r="AT32" s="159">
        <v>-11.7293322840653</v>
      </c>
      <c r="AU32" s="153">
        <v>-1.9240747518193499</v>
      </c>
      <c r="AV32" s="153">
        <v>-9.7654815982059695</v>
      </c>
      <c r="AW32" s="153">
        <v>-9.1249387276481695</v>
      </c>
      <c r="AX32" s="153">
        <v>-19.585265384997999</v>
      </c>
      <c r="AY32" s="160">
        <v>-10.567294713751799</v>
      </c>
      <c r="AZ32" s="153"/>
      <c r="BA32" s="161">
        <v>-10.668594821672</v>
      </c>
      <c r="BB32" s="162">
        <v>-9.8080721796790904</v>
      </c>
      <c r="BC32" s="163">
        <v>-10.2504441746979</v>
      </c>
      <c r="BD32" s="153"/>
      <c r="BE32" s="164">
        <v>-10.468438301856301</v>
      </c>
    </row>
    <row r="33" spans="1:57" x14ac:dyDescent="0.2">
      <c r="A33" s="20" t="s">
        <v>52</v>
      </c>
      <c r="B33" s="2" t="str">
        <f t="shared" si="0"/>
        <v>Staunton &amp; Harrisonburg, VA</v>
      </c>
      <c r="C33" s="2"/>
      <c r="D33" s="23" t="s">
        <v>91</v>
      </c>
      <c r="E33" s="26" t="s">
        <v>92</v>
      </c>
      <c r="F33" s="2"/>
      <c r="G33" s="159">
        <v>34.852132049518502</v>
      </c>
      <c r="H33" s="153">
        <v>43.259972489683598</v>
      </c>
      <c r="I33" s="153">
        <v>44.394773039889898</v>
      </c>
      <c r="J33" s="153">
        <v>45.615543328748203</v>
      </c>
      <c r="K33" s="153">
        <v>41.8672627235213</v>
      </c>
      <c r="L33" s="160">
        <v>41.9979367262723</v>
      </c>
      <c r="M33" s="153"/>
      <c r="N33" s="161">
        <v>50.103163686382302</v>
      </c>
      <c r="O33" s="162">
        <v>48.830811554332797</v>
      </c>
      <c r="P33" s="163">
        <v>49.4669876203576</v>
      </c>
      <c r="Q33" s="153"/>
      <c r="R33" s="164">
        <v>44.131951267439497</v>
      </c>
      <c r="S33" s="158"/>
      <c r="T33" s="159">
        <v>-14.485735491798</v>
      </c>
      <c r="U33" s="153">
        <v>6.28348037434756</v>
      </c>
      <c r="V33" s="153">
        <v>11.7640403863297</v>
      </c>
      <c r="W33" s="153">
        <v>8.3683111101012706</v>
      </c>
      <c r="X33" s="153">
        <v>8.5182424289422691</v>
      </c>
      <c r="Y33" s="160">
        <v>4.0303952913185004</v>
      </c>
      <c r="Z33" s="153"/>
      <c r="AA33" s="161">
        <v>27.79838340924</v>
      </c>
      <c r="AB33" s="162">
        <v>23.374784688402201</v>
      </c>
      <c r="AC33" s="163">
        <v>25.5760731217859</v>
      </c>
      <c r="AD33" s="153"/>
      <c r="AE33" s="164">
        <v>10.078953218568</v>
      </c>
      <c r="AG33" s="159">
        <v>43.479195323246202</v>
      </c>
      <c r="AH33" s="153">
        <v>48.216127922971097</v>
      </c>
      <c r="AI33" s="153">
        <v>46.660075653370001</v>
      </c>
      <c r="AJ33" s="153">
        <v>44.080983493810102</v>
      </c>
      <c r="AK33" s="153">
        <v>43.143913342503403</v>
      </c>
      <c r="AL33" s="160">
        <v>45.116059147180103</v>
      </c>
      <c r="AM33" s="153"/>
      <c r="AN33" s="161">
        <v>59.323418156808799</v>
      </c>
      <c r="AO33" s="162">
        <v>54.191024759284701</v>
      </c>
      <c r="AP33" s="163">
        <v>56.7572214580467</v>
      </c>
      <c r="AQ33" s="153"/>
      <c r="AR33" s="164">
        <v>48.442105521713401</v>
      </c>
      <c r="AS33" s="158"/>
      <c r="AT33" s="159">
        <v>8.1964536681845708</v>
      </c>
      <c r="AU33" s="153">
        <v>18.2011632517242</v>
      </c>
      <c r="AV33" s="153">
        <v>20.982948960939499</v>
      </c>
      <c r="AW33" s="153">
        <v>11.373980367919501</v>
      </c>
      <c r="AX33" s="153">
        <v>-7.9782451038684998</v>
      </c>
      <c r="AY33" s="160">
        <v>9.5006385792010803</v>
      </c>
      <c r="AZ33" s="153"/>
      <c r="BA33" s="161">
        <v>16.732170651303399</v>
      </c>
      <c r="BB33" s="162">
        <v>9.8409821573143201</v>
      </c>
      <c r="BC33" s="163">
        <v>13.3376370106125</v>
      </c>
      <c r="BD33" s="153"/>
      <c r="BE33" s="164">
        <v>10.755842197611701</v>
      </c>
    </row>
    <row r="34" spans="1:57" x14ac:dyDescent="0.2">
      <c r="A34" s="20" t="s">
        <v>51</v>
      </c>
      <c r="B34" s="2" t="str">
        <f t="shared" si="0"/>
        <v>Blacksburg &amp; Wytheville, VA</v>
      </c>
      <c r="C34" s="2"/>
      <c r="D34" s="23" t="s">
        <v>91</v>
      </c>
      <c r="E34" s="26" t="s">
        <v>92</v>
      </c>
      <c r="F34" s="2"/>
      <c r="G34" s="159">
        <v>26.9488188976377</v>
      </c>
      <c r="H34" s="153">
        <v>36.122047244094396</v>
      </c>
      <c r="I34" s="153">
        <v>38.917322834645603</v>
      </c>
      <c r="J34" s="153">
        <v>39.803149606299201</v>
      </c>
      <c r="K34" s="153">
        <v>35</v>
      </c>
      <c r="L34" s="160">
        <v>35.358267716535401</v>
      </c>
      <c r="M34" s="153"/>
      <c r="N34" s="161">
        <v>32.755905511811001</v>
      </c>
      <c r="O34" s="162">
        <v>36.2992125984251</v>
      </c>
      <c r="P34" s="163">
        <v>34.527559055118097</v>
      </c>
      <c r="Q34" s="153"/>
      <c r="R34" s="164">
        <v>35.120922384701899</v>
      </c>
      <c r="S34" s="158"/>
      <c r="T34" s="159">
        <v>-22.703502268402001</v>
      </c>
      <c r="U34" s="153">
        <v>-5.2883703673166504</v>
      </c>
      <c r="V34" s="153">
        <v>-6.4789094261489799</v>
      </c>
      <c r="W34" s="153">
        <v>-6.1515191956937496</v>
      </c>
      <c r="X34" s="153">
        <v>-2.9457364341085199</v>
      </c>
      <c r="Y34" s="160">
        <v>-8.4414660163342994</v>
      </c>
      <c r="Z34" s="153"/>
      <c r="AA34" s="161">
        <v>-12.5111601049868</v>
      </c>
      <c r="AB34" s="162">
        <v>3.2877594846098699</v>
      </c>
      <c r="AC34" s="163">
        <v>-4.8616144439991702</v>
      </c>
      <c r="AD34" s="153"/>
      <c r="AE34" s="164">
        <v>-7.4634306562863397</v>
      </c>
      <c r="AG34" s="159">
        <v>31.815944881889699</v>
      </c>
      <c r="AH34" s="153">
        <v>38.587598425196802</v>
      </c>
      <c r="AI34" s="153">
        <v>37.332677165354298</v>
      </c>
      <c r="AJ34" s="153">
        <v>33.316929133858203</v>
      </c>
      <c r="AK34" s="153">
        <v>38.326771653543297</v>
      </c>
      <c r="AL34" s="160">
        <v>35.875984251968497</v>
      </c>
      <c r="AM34" s="153"/>
      <c r="AN34" s="161">
        <v>43.016732283464499</v>
      </c>
      <c r="AO34" s="162">
        <v>41.146653543307004</v>
      </c>
      <c r="AP34" s="163">
        <v>42.081692913385801</v>
      </c>
      <c r="AQ34" s="153"/>
      <c r="AR34" s="164">
        <v>37.649043869516298</v>
      </c>
      <c r="AS34" s="158"/>
      <c r="AT34" s="159">
        <v>-12.5193276977525</v>
      </c>
      <c r="AU34" s="153">
        <v>7.9325636052620201</v>
      </c>
      <c r="AV34" s="153">
        <v>8.9991591585352602</v>
      </c>
      <c r="AW34" s="153">
        <v>-7.4251409363303198</v>
      </c>
      <c r="AX34" s="153">
        <v>-16.3733812466531</v>
      </c>
      <c r="AY34" s="160">
        <v>-4.68836874698939</v>
      </c>
      <c r="AZ34" s="153"/>
      <c r="BA34" s="161">
        <v>-11.9546759539672</v>
      </c>
      <c r="BB34" s="162">
        <v>-5.24779389450309</v>
      </c>
      <c r="BC34" s="163">
        <v>-8.7986246981399194</v>
      </c>
      <c r="BD34" s="153"/>
      <c r="BE34" s="164">
        <v>-6.0453371972725698</v>
      </c>
    </row>
    <row r="35" spans="1:57" x14ac:dyDescent="0.2">
      <c r="A35" s="20" t="s">
        <v>50</v>
      </c>
      <c r="B35" s="2" t="str">
        <f t="shared" si="0"/>
        <v>Lynchburg, VA</v>
      </c>
      <c r="C35" s="2"/>
      <c r="D35" s="23" t="s">
        <v>91</v>
      </c>
      <c r="E35" s="26" t="s">
        <v>92</v>
      </c>
      <c r="F35" s="2"/>
      <c r="G35" s="159">
        <v>28.748114630467501</v>
      </c>
      <c r="H35" s="153">
        <v>44.072398190045199</v>
      </c>
      <c r="I35" s="153">
        <v>49.441930618401202</v>
      </c>
      <c r="J35" s="153">
        <v>52.579185520361897</v>
      </c>
      <c r="K35" s="153">
        <v>43.619909502262402</v>
      </c>
      <c r="L35" s="160">
        <v>43.692307692307601</v>
      </c>
      <c r="M35" s="153"/>
      <c r="N35" s="161">
        <v>53.9366515837104</v>
      </c>
      <c r="O35" s="162">
        <v>52.7903469079939</v>
      </c>
      <c r="P35" s="163">
        <v>53.363499245852097</v>
      </c>
      <c r="Q35" s="153"/>
      <c r="R35" s="164">
        <v>46.455505279034597</v>
      </c>
      <c r="S35" s="158"/>
      <c r="T35" s="159">
        <v>-23.825363187916601</v>
      </c>
      <c r="U35" s="153">
        <v>-26.4592036109978</v>
      </c>
      <c r="V35" s="153">
        <v>-26.830260757309301</v>
      </c>
      <c r="W35" s="153">
        <v>-17.580545916509301</v>
      </c>
      <c r="X35" s="153">
        <v>-12.6828864127776</v>
      </c>
      <c r="Y35" s="160">
        <v>-21.695806044827702</v>
      </c>
      <c r="Z35" s="153"/>
      <c r="AA35" s="161">
        <v>1.1573393564994801</v>
      </c>
      <c r="AB35" s="162">
        <v>6.0500804215717503</v>
      </c>
      <c r="AC35" s="163">
        <v>3.5196902943291701</v>
      </c>
      <c r="AD35" s="153"/>
      <c r="AE35" s="164">
        <v>-14.8919644965217</v>
      </c>
      <c r="AG35" s="159">
        <v>29.079939668174902</v>
      </c>
      <c r="AH35" s="153">
        <v>39.909502262443397</v>
      </c>
      <c r="AI35" s="153">
        <v>40.731523378582203</v>
      </c>
      <c r="AJ35" s="153">
        <v>42.036199095022603</v>
      </c>
      <c r="AK35" s="153">
        <v>36.621417797888299</v>
      </c>
      <c r="AL35" s="160">
        <v>37.675716440422299</v>
      </c>
      <c r="AM35" s="153"/>
      <c r="AN35" s="161">
        <v>45.1583710407239</v>
      </c>
      <c r="AO35" s="162">
        <v>43.220211161387603</v>
      </c>
      <c r="AP35" s="163">
        <v>44.189291101055801</v>
      </c>
      <c r="AQ35" s="153"/>
      <c r="AR35" s="164">
        <v>39.536737772031799</v>
      </c>
      <c r="AS35" s="158"/>
      <c r="AT35" s="159">
        <v>-6.1632130042136204</v>
      </c>
      <c r="AU35" s="153">
        <v>-4.30156076983062</v>
      </c>
      <c r="AV35" s="153">
        <v>-7.9500441736883003</v>
      </c>
      <c r="AW35" s="153">
        <v>2.6618074555403499</v>
      </c>
      <c r="AX35" s="153">
        <v>-6.6087842839659103</v>
      </c>
      <c r="AY35" s="160">
        <v>-4.4384428878926299</v>
      </c>
      <c r="AZ35" s="153"/>
      <c r="BA35" s="161">
        <v>6.3825488134265198</v>
      </c>
      <c r="BB35" s="162">
        <v>6.3845593172262403</v>
      </c>
      <c r="BC35" s="163">
        <v>6.38353201045798</v>
      </c>
      <c r="BD35" s="153"/>
      <c r="BE35" s="164">
        <v>-1.2317220676353799</v>
      </c>
    </row>
    <row r="36" spans="1:57" x14ac:dyDescent="0.2">
      <c r="A36" s="20" t="s">
        <v>24</v>
      </c>
      <c r="B36" s="2" t="str">
        <f t="shared" si="0"/>
        <v>Central Virginia</v>
      </c>
      <c r="C36" s="2"/>
      <c r="D36" s="23" t="s">
        <v>91</v>
      </c>
      <c r="E36" s="26" t="s">
        <v>92</v>
      </c>
      <c r="F36" s="2"/>
      <c r="G36" s="159">
        <v>35.196293876581301</v>
      </c>
      <c r="H36" s="153">
        <v>47.273861139157802</v>
      </c>
      <c r="I36" s="153">
        <v>50.436538575755698</v>
      </c>
      <c r="J36" s="153">
        <v>52.420264892795601</v>
      </c>
      <c r="K36" s="153">
        <v>49.7446100849319</v>
      </c>
      <c r="L36" s="160">
        <v>47.014313713844501</v>
      </c>
      <c r="M36" s="153"/>
      <c r="N36" s="161">
        <v>50.380115222426703</v>
      </c>
      <c r="O36" s="162">
        <v>50.6087782859179</v>
      </c>
      <c r="P36" s="163">
        <v>50.494446754172301</v>
      </c>
      <c r="Q36" s="153"/>
      <c r="R36" s="164">
        <v>48.008637439652396</v>
      </c>
      <c r="S36" s="158"/>
      <c r="T36" s="159">
        <v>-18.1423109338707</v>
      </c>
      <c r="U36" s="153">
        <v>-7.8957401713282396</v>
      </c>
      <c r="V36" s="153">
        <v>-4.8819316343403401</v>
      </c>
      <c r="W36" s="153">
        <v>-2.2500336132359098</v>
      </c>
      <c r="X36" s="153">
        <v>3.7289071709560302</v>
      </c>
      <c r="Y36" s="160">
        <v>-5.5678975180989498</v>
      </c>
      <c r="Z36" s="153"/>
      <c r="AA36" s="161">
        <v>5.9266789102548403</v>
      </c>
      <c r="AB36" s="162">
        <v>19.7255979191014</v>
      </c>
      <c r="AC36" s="163">
        <v>12.419793602351</v>
      </c>
      <c r="AD36" s="153"/>
      <c r="AE36" s="164">
        <v>-0.79799756374403696</v>
      </c>
      <c r="AG36" s="159">
        <v>38.113798684425397</v>
      </c>
      <c r="AH36" s="153">
        <v>45.607079751139601</v>
      </c>
      <c r="AI36" s="153">
        <v>45.105943843081299</v>
      </c>
      <c r="AJ36" s="153">
        <v>46.0852586565302</v>
      </c>
      <c r="AK36" s="153">
        <v>42.6167072518857</v>
      </c>
      <c r="AL36" s="160">
        <v>43.505762657504199</v>
      </c>
      <c r="AM36" s="153"/>
      <c r="AN36" s="161">
        <v>46.590841598859598</v>
      </c>
      <c r="AO36" s="162">
        <v>46.880382490942502</v>
      </c>
      <c r="AP36" s="163">
        <v>46.735612044901103</v>
      </c>
      <c r="AQ36" s="153"/>
      <c r="AR36" s="164">
        <v>44.428582640587301</v>
      </c>
      <c r="AS36" s="158"/>
      <c r="AT36" s="159">
        <v>-2.6937103965377802</v>
      </c>
      <c r="AU36" s="153">
        <v>6.0727684446106096</v>
      </c>
      <c r="AV36" s="153">
        <v>-1.3821957777415299</v>
      </c>
      <c r="AW36" s="153">
        <v>6.4211346389236601</v>
      </c>
      <c r="AX36" s="153">
        <v>-3.44691307368613</v>
      </c>
      <c r="AY36" s="160">
        <v>1.0125983114798001</v>
      </c>
      <c r="AZ36" s="153"/>
      <c r="BA36" s="161">
        <v>0.377598875144941</v>
      </c>
      <c r="BB36" s="162">
        <v>3.3175650360686499</v>
      </c>
      <c r="BC36" s="163">
        <v>1.83091818966636</v>
      </c>
      <c r="BD36" s="153"/>
      <c r="BE36" s="164">
        <v>1.2565157513891401</v>
      </c>
    </row>
    <row r="37" spans="1:57" x14ac:dyDescent="0.2">
      <c r="A37" s="20" t="s">
        <v>25</v>
      </c>
      <c r="B37" s="2" t="str">
        <f t="shared" si="0"/>
        <v>Chesapeake Bay</v>
      </c>
      <c r="C37" s="2"/>
      <c r="D37" s="23" t="s">
        <v>91</v>
      </c>
      <c r="E37" s="26" t="s">
        <v>92</v>
      </c>
      <c r="F37" s="2"/>
      <c r="G37" s="159">
        <v>26.964433416046301</v>
      </c>
      <c r="H37" s="153">
        <v>40.612076095947003</v>
      </c>
      <c r="I37" s="153">
        <v>45.409429280396999</v>
      </c>
      <c r="J37" s="153">
        <v>48.138957816377101</v>
      </c>
      <c r="K37" s="153">
        <v>42.9280397022332</v>
      </c>
      <c r="L37" s="160">
        <v>40.810587262200102</v>
      </c>
      <c r="M37" s="153"/>
      <c r="N37" s="161">
        <v>37.882547559966902</v>
      </c>
      <c r="O37" s="162">
        <v>39.454094292803902</v>
      </c>
      <c r="P37" s="163">
        <v>38.668320926385398</v>
      </c>
      <c r="Q37" s="153"/>
      <c r="R37" s="164">
        <v>40.198511166253098</v>
      </c>
      <c r="S37" s="158"/>
      <c r="T37" s="159">
        <v>-39.601558075090601</v>
      </c>
      <c r="U37" s="153">
        <v>-12.1102447940502</v>
      </c>
      <c r="V37" s="153">
        <v>-2.0595951945568398</v>
      </c>
      <c r="W37" s="153">
        <v>6.52201911271003</v>
      </c>
      <c r="X37" s="153">
        <v>-0.17279494698849501</v>
      </c>
      <c r="Y37" s="160">
        <v>-9.4749547201629998</v>
      </c>
      <c r="Z37" s="153"/>
      <c r="AA37" s="161">
        <v>-0.713568997545729</v>
      </c>
      <c r="AB37" s="162">
        <v>9.9385328986847004</v>
      </c>
      <c r="AC37" s="163">
        <v>4.44938218552688</v>
      </c>
      <c r="AD37" s="153"/>
      <c r="AE37" s="164">
        <v>-6.0320442633253197</v>
      </c>
      <c r="AG37" s="159">
        <v>31.100082712985898</v>
      </c>
      <c r="AH37" s="153">
        <v>41.625310173697201</v>
      </c>
      <c r="AI37" s="153">
        <v>40.095119933829601</v>
      </c>
      <c r="AJ37" s="153">
        <v>41.459884201819598</v>
      </c>
      <c r="AK37" s="153">
        <v>37.0760959470636</v>
      </c>
      <c r="AL37" s="160">
        <v>38.271298593879202</v>
      </c>
      <c r="AM37" s="153"/>
      <c r="AN37" s="161">
        <v>38.110008271298497</v>
      </c>
      <c r="AO37" s="162">
        <v>37.6550868486352</v>
      </c>
      <c r="AP37" s="163">
        <v>37.882547559966902</v>
      </c>
      <c r="AQ37" s="153"/>
      <c r="AR37" s="164">
        <v>38.1602268699042</v>
      </c>
      <c r="AS37" s="158"/>
      <c r="AT37" s="159">
        <v>-6.1309597878253301</v>
      </c>
      <c r="AU37" s="153">
        <v>15.422811300073199</v>
      </c>
      <c r="AV37" s="153">
        <v>5.2471183075794201</v>
      </c>
      <c r="AW37" s="153">
        <v>11.753829070868999</v>
      </c>
      <c r="AX37" s="153">
        <v>-1.71953012166951</v>
      </c>
      <c r="AY37" s="160">
        <v>5.0745752958496197</v>
      </c>
      <c r="AZ37" s="153"/>
      <c r="BA37" s="161">
        <v>0.81220388622730399</v>
      </c>
      <c r="BB37" s="162">
        <v>1.0191003238688301</v>
      </c>
      <c r="BC37" s="163">
        <v>0.91492492412951598</v>
      </c>
      <c r="BD37" s="153"/>
      <c r="BE37" s="164">
        <v>3.8603165120088399</v>
      </c>
    </row>
    <row r="38" spans="1:57" x14ac:dyDescent="0.2">
      <c r="A38" s="20" t="s">
        <v>26</v>
      </c>
      <c r="B38" s="2" t="str">
        <f t="shared" si="0"/>
        <v>Coastal Virginia - Eastern Shore</v>
      </c>
      <c r="C38" s="2"/>
      <c r="D38" s="23" t="s">
        <v>91</v>
      </c>
      <c r="E38" s="26" t="s">
        <v>92</v>
      </c>
      <c r="F38" s="2"/>
      <c r="G38" s="159">
        <v>24.945770065075902</v>
      </c>
      <c r="H38" s="153">
        <v>37.454808387563197</v>
      </c>
      <c r="I38" s="153">
        <v>40.419378163412802</v>
      </c>
      <c r="J38" s="153">
        <v>40.925524222704198</v>
      </c>
      <c r="K38" s="153">
        <v>35.140997830802597</v>
      </c>
      <c r="L38" s="160">
        <v>35.7772957339117</v>
      </c>
      <c r="M38" s="153"/>
      <c r="N38" s="161">
        <v>31.164135936370201</v>
      </c>
      <c r="O38" s="162">
        <v>30.513376717281201</v>
      </c>
      <c r="P38" s="163">
        <v>30.838756326825699</v>
      </c>
      <c r="Q38" s="153"/>
      <c r="R38" s="164">
        <v>34.366284474744297</v>
      </c>
      <c r="S38" s="158"/>
      <c r="T38" s="159">
        <v>-14.814814814814801</v>
      </c>
      <c r="U38" s="153">
        <v>6.8041237113401998</v>
      </c>
      <c r="V38" s="153">
        <v>6.07210626185958</v>
      </c>
      <c r="W38" s="153">
        <v>3.6630036630036602</v>
      </c>
      <c r="X38" s="153">
        <v>-4.3307086614173196</v>
      </c>
      <c r="Y38" s="160">
        <v>0.121408336705787</v>
      </c>
      <c r="Z38" s="153"/>
      <c r="AA38" s="161">
        <v>-11.4989733059548</v>
      </c>
      <c r="AB38" s="162">
        <v>-8.6580086580086508</v>
      </c>
      <c r="AC38" s="163">
        <v>-10.115911485774401</v>
      </c>
      <c r="AD38" s="153"/>
      <c r="AE38" s="164">
        <v>-2.7192982456140302</v>
      </c>
      <c r="AG38" s="159">
        <v>30.314533622559601</v>
      </c>
      <c r="AH38" s="153">
        <v>37.816341287057099</v>
      </c>
      <c r="AI38" s="153">
        <v>36.912509038322398</v>
      </c>
      <c r="AJ38" s="153">
        <v>38.1959508315256</v>
      </c>
      <c r="AK38" s="153">
        <v>34.327548806941401</v>
      </c>
      <c r="AL38" s="160">
        <v>35.513376717281197</v>
      </c>
      <c r="AM38" s="153"/>
      <c r="AN38" s="161">
        <v>37.563268257411401</v>
      </c>
      <c r="AO38" s="162">
        <v>35.1048445408532</v>
      </c>
      <c r="AP38" s="163">
        <v>36.334056399132301</v>
      </c>
      <c r="AQ38" s="153"/>
      <c r="AR38" s="164">
        <v>35.747856626381498</v>
      </c>
      <c r="AS38" s="158"/>
      <c r="AT38" s="159">
        <v>4.6816479400748996</v>
      </c>
      <c r="AU38" s="153">
        <v>17.9921037789058</v>
      </c>
      <c r="AV38" s="153">
        <v>12.506887052341501</v>
      </c>
      <c r="AW38" s="153">
        <v>15.9714599341383</v>
      </c>
      <c r="AX38" s="153">
        <v>-2.5654181631605901</v>
      </c>
      <c r="AY38" s="160">
        <v>9.6194621136033902</v>
      </c>
      <c r="AZ38" s="153"/>
      <c r="BA38" s="161">
        <v>0.30114995272262002</v>
      </c>
      <c r="BB38" s="162">
        <v>-0.42272391220695998</v>
      </c>
      <c r="BC38" s="163">
        <v>-4.9851787627087099E-2</v>
      </c>
      <c r="BD38" s="153"/>
      <c r="BE38" s="164">
        <v>6.6138091923656201</v>
      </c>
    </row>
    <row r="39" spans="1:57" x14ac:dyDescent="0.2">
      <c r="A39" s="20" t="s">
        <v>27</v>
      </c>
      <c r="B39" s="2" t="str">
        <f t="shared" si="0"/>
        <v>Coastal Virginia - Hampton Roads</v>
      </c>
      <c r="C39" s="2"/>
      <c r="D39" s="23" t="s">
        <v>91</v>
      </c>
      <c r="E39" s="26" t="s">
        <v>92</v>
      </c>
      <c r="F39" s="2"/>
      <c r="G39" s="159">
        <v>33.054003724394697</v>
      </c>
      <c r="H39" s="153">
        <v>38.8940616594247</v>
      </c>
      <c r="I39" s="153">
        <v>41.819263397475602</v>
      </c>
      <c r="J39" s="153">
        <v>42.432236705979697</v>
      </c>
      <c r="K39" s="153">
        <v>44.121146285950701</v>
      </c>
      <c r="L39" s="160">
        <v>40.064142354645099</v>
      </c>
      <c r="M39" s="153"/>
      <c r="N39" s="161">
        <v>49.2059797227394</v>
      </c>
      <c r="O39" s="162">
        <v>49.4309952410511</v>
      </c>
      <c r="P39" s="163">
        <v>49.318487481895303</v>
      </c>
      <c r="Q39" s="153"/>
      <c r="R39" s="164">
        <v>42.708240962430899</v>
      </c>
      <c r="S39" s="158"/>
      <c r="T39" s="159">
        <v>-0.37491218315157798</v>
      </c>
      <c r="U39" s="153">
        <v>8.5457579668408794</v>
      </c>
      <c r="V39" s="153">
        <v>5.06469415002634</v>
      </c>
      <c r="W39" s="153">
        <v>3.8980819350031899</v>
      </c>
      <c r="X39" s="153">
        <v>4.9999077874188096</v>
      </c>
      <c r="Y39" s="160">
        <v>4.51109219827653</v>
      </c>
      <c r="Z39" s="153"/>
      <c r="AA39" s="161">
        <v>10.4229789112714</v>
      </c>
      <c r="AB39" s="162">
        <v>14.905641098513099</v>
      </c>
      <c r="AC39" s="163">
        <v>12.6248324596763</v>
      </c>
      <c r="AD39" s="153"/>
      <c r="AE39" s="164">
        <v>7.05573543732394</v>
      </c>
      <c r="AG39" s="159">
        <v>39.471208434711997</v>
      </c>
      <c r="AH39" s="153">
        <v>42.173560421735601</v>
      </c>
      <c r="AI39" s="153">
        <v>42.324736415247301</v>
      </c>
      <c r="AJ39" s="153">
        <v>46.435685320356797</v>
      </c>
      <c r="AK39" s="153">
        <v>43.945639071431302</v>
      </c>
      <c r="AL39" s="160">
        <v>42.870412894621403</v>
      </c>
      <c r="AM39" s="153"/>
      <c r="AN39" s="161">
        <v>49.757618177340497</v>
      </c>
      <c r="AO39" s="162">
        <v>50.655856696607898</v>
      </c>
      <c r="AP39" s="163">
        <v>50.206737436974201</v>
      </c>
      <c r="AQ39" s="153"/>
      <c r="AR39" s="164">
        <v>44.967880482413399</v>
      </c>
      <c r="AS39" s="158"/>
      <c r="AT39" s="159">
        <v>6.1425590827545804</v>
      </c>
      <c r="AU39" s="153">
        <v>7.9117670104286901</v>
      </c>
      <c r="AV39" s="153">
        <v>-3.0022851658802399</v>
      </c>
      <c r="AW39" s="153">
        <v>16.2860406465912</v>
      </c>
      <c r="AX39" s="153">
        <v>5.7080977375644597</v>
      </c>
      <c r="AY39" s="160">
        <v>6.4270465119497304</v>
      </c>
      <c r="AZ39" s="153"/>
      <c r="BA39" s="161">
        <v>8.3063496116076507</v>
      </c>
      <c r="BB39" s="162">
        <v>8.0337784295711607</v>
      </c>
      <c r="BC39" s="163">
        <v>8.1686731984850898</v>
      </c>
      <c r="BD39" s="153"/>
      <c r="BE39" s="164">
        <v>6.9812447543441198</v>
      </c>
    </row>
    <row r="40" spans="1:57" x14ac:dyDescent="0.2">
      <c r="A40" s="19" t="s">
        <v>28</v>
      </c>
      <c r="B40" s="2" t="str">
        <f t="shared" si="0"/>
        <v>Northern Virginia</v>
      </c>
      <c r="C40" s="2"/>
      <c r="D40" s="23" t="s">
        <v>91</v>
      </c>
      <c r="E40" s="26" t="s">
        <v>92</v>
      </c>
      <c r="F40" s="2"/>
      <c r="G40" s="159">
        <v>36.468616129632998</v>
      </c>
      <c r="H40" s="153">
        <v>47.036692121437802</v>
      </c>
      <c r="I40" s="153">
        <v>51.886757310486097</v>
      </c>
      <c r="J40" s="153">
        <v>55.352952132613098</v>
      </c>
      <c r="K40" s="153">
        <v>52.527472527472497</v>
      </c>
      <c r="L40" s="160">
        <v>48.654498044328498</v>
      </c>
      <c r="M40" s="153"/>
      <c r="N40" s="161">
        <v>49.616315887502303</v>
      </c>
      <c r="O40" s="162">
        <v>51.797355187185602</v>
      </c>
      <c r="P40" s="163">
        <v>50.706835537343999</v>
      </c>
      <c r="Q40" s="153"/>
      <c r="R40" s="164">
        <v>49.2408801851901</v>
      </c>
      <c r="S40" s="158"/>
      <c r="T40" s="159">
        <v>-23.0823402007615</v>
      </c>
      <c r="U40" s="153">
        <v>-12.9005568593133</v>
      </c>
      <c r="V40" s="153">
        <v>2.2694107269199</v>
      </c>
      <c r="W40" s="153">
        <v>5.7791180722343896</v>
      </c>
      <c r="X40" s="153">
        <v>6.2606514670831199</v>
      </c>
      <c r="Y40" s="160">
        <v>-4.1905421252899604</v>
      </c>
      <c r="Z40" s="153"/>
      <c r="AA40" s="161">
        <v>1.7077829487726199</v>
      </c>
      <c r="AB40" s="162">
        <v>11.7399304443312</v>
      </c>
      <c r="AC40" s="163">
        <v>6.5958468767463199</v>
      </c>
      <c r="AD40" s="153"/>
      <c r="AE40" s="164">
        <v>-1.2505711460133799</v>
      </c>
      <c r="AG40" s="159">
        <v>41.047829628767602</v>
      </c>
      <c r="AH40" s="153">
        <v>46.041159466165098</v>
      </c>
      <c r="AI40" s="153">
        <v>47.201184230738697</v>
      </c>
      <c r="AJ40" s="153">
        <v>50.474111245071498</v>
      </c>
      <c r="AK40" s="153">
        <v>45.970707907747602</v>
      </c>
      <c r="AL40" s="160">
        <v>46.1469924476024</v>
      </c>
      <c r="AM40" s="153"/>
      <c r="AN40" s="161">
        <v>48.125250230444699</v>
      </c>
      <c r="AO40" s="162">
        <v>48.859880261822497</v>
      </c>
      <c r="AP40" s="163">
        <v>48.492565246133601</v>
      </c>
      <c r="AQ40" s="153"/>
      <c r="AR40" s="164">
        <v>46.817117776152102</v>
      </c>
      <c r="AS40" s="158"/>
      <c r="AT40" s="159">
        <v>-4.4023956817677101</v>
      </c>
      <c r="AU40" s="153">
        <v>1.27551377196309</v>
      </c>
      <c r="AV40" s="153">
        <v>-1.24013215631094</v>
      </c>
      <c r="AW40" s="153">
        <v>12.3363379986073</v>
      </c>
      <c r="AX40" s="153">
        <v>2.3166887580300899</v>
      </c>
      <c r="AY40" s="160">
        <v>2.07070687716404</v>
      </c>
      <c r="AZ40" s="153"/>
      <c r="BA40" s="161">
        <v>1.3735511483845999</v>
      </c>
      <c r="BB40" s="162">
        <v>1.4008793515776401</v>
      </c>
      <c r="BC40" s="163">
        <v>1.38731690956853</v>
      </c>
      <c r="BD40" s="153"/>
      <c r="BE40" s="164">
        <v>1.86699063135694</v>
      </c>
    </row>
    <row r="41" spans="1:57" x14ac:dyDescent="0.2">
      <c r="A41" s="21" t="s">
        <v>29</v>
      </c>
      <c r="B41" s="2" t="str">
        <f t="shared" si="0"/>
        <v>Shenandoah Valley</v>
      </c>
      <c r="C41" s="2"/>
      <c r="D41" s="24" t="s">
        <v>91</v>
      </c>
      <c r="E41" s="27" t="s">
        <v>92</v>
      </c>
      <c r="F41" s="2"/>
      <c r="G41" s="165">
        <v>32.137285491419597</v>
      </c>
      <c r="H41" s="166">
        <v>39.600952459150903</v>
      </c>
      <c r="I41" s="166">
        <v>41.078906314147297</v>
      </c>
      <c r="J41" s="166">
        <v>41.998522046144998</v>
      </c>
      <c r="K41" s="166">
        <v>39.371048526151498</v>
      </c>
      <c r="L41" s="167">
        <v>38.837342967402897</v>
      </c>
      <c r="M41" s="153"/>
      <c r="N41" s="168">
        <v>42.228425979144397</v>
      </c>
      <c r="O41" s="169">
        <v>43.402578208391397</v>
      </c>
      <c r="P41" s="170">
        <v>42.815502093767897</v>
      </c>
      <c r="Q41" s="153"/>
      <c r="R41" s="171">
        <v>39.973959860649998</v>
      </c>
      <c r="S41" s="158"/>
      <c r="T41" s="165">
        <v>-24.042602911931699</v>
      </c>
      <c r="U41" s="166">
        <v>-2.3953474684518699</v>
      </c>
      <c r="V41" s="166">
        <v>4.9628722035903703</v>
      </c>
      <c r="W41" s="166">
        <v>2.3345473091826099</v>
      </c>
      <c r="X41" s="166">
        <v>7.4783854910397096</v>
      </c>
      <c r="Y41" s="167">
        <v>-2.7564249680917299</v>
      </c>
      <c r="Z41" s="153"/>
      <c r="AA41" s="168">
        <v>16.152418356966798</v>
      </c>
      <c r="AB41" s="169">
        <v>20.4331039443226</v>
      </c>
      <c r="AC41" s="170">
        <v>18.283380178769299</v>
      </c>
      <c r="AD41" s="153"/>
      <c r="AE41" s="171">
        <v>2.8417063998163599</v>
      </c>
      <c r="AG41" s="165">
        <v>38.7819196978405</v>
      </c>
      <c r="AH41" s="166">
        <v>44.077921011577303</v>
      </c>
      <c r="AI41" s="166">
        <v>42.111421298957197</v>
      </c>
      <c r="AJ41" s="166">
        <v>40.0320223335249</v>
      </c>
      <c r="AK41" s="166">
        <v>39.773380408900501</v>
      </c>
      <c r="AL41" s="167">
        <v>40.955332950160098</v>
      </c>
      <c r="AM41" s="153"/>
      <c r="AN41" s="168">
        <v>50.648657525248304</v>
      </c>
      <c r="AO41" s="169">
        <v>48.308563921504202</v>
      </c>
      <c r="AP41" s="170">
        <v>49.478610723376299</v>
      </c>
      <c r="AQ41" s="153"/>
      <c r="AR41" s="171">
        <v>43.390555171079001</v>
      </c>
      <c r="AS41" s="38"/>
      <c r="AT41" s="165">
        <v>-0.117791333045511</v>
      </c>
      <c r="AU41" s="166">
        <v>14.500771549189199</v>
      </c>
      <c r="AV41" s="166">
        <v>14.730451339660201</v>
      </c>
      <c r="AW41" s="166">
        <v>8.1243796721457908</v>
      </c>
      <c r="AX41" s="166">
        <v>-6.9448588469854498</v>
      </c>
      <c r="AY41" s="167">
        <v>5.6672736384159998</v>
      </c>
      <c r="AZ41" s="153"/>
      <c r="BA41" s="168">
        <v>9.1097400768762995</v>
      </c>
      <c r="BB41" s="169">
        <v>7.0534045471498601</v>
      </c>
      <c r="BC41" s="170">
        <v>8.0961083637806492</v>
      </c>
      <c r="BD41" s="153"/>
      <c r="BE41" s="171">
        <v>6.4465178939606398</v>
      </c>
    </row>
    <row r="42" spans="1:57" x14ac:dyDescent="0.2">
      <c r="A42" s="18" t="s">
        <v>30</v>
      </c>
      <c r="B42" s="2" t="str">
        <f t="shared" si="0"/>
        <v>Southern Virginia</v>
      </c>
      <c r="C42" s="8"/>
      <c r="D42" s="22" t="s">
        <v>91</v>
      </c>
      <c r="E42" s="25" t="s">
        <v>92</v>
      </c>
      <c r="F42" s="2"/>
      <c r="G42" s="150">
        <v>33.362969548788598</v>
      </c>
      <c r="H42" s="151">
        <v>48.432985107801699</v>
      </c>
      <c r="I42" s="151">
        <v>51.855967992887301</v>
      </c>
      <c r="J42" s="151">
        <v>51.344743276283602</v>
      </c>
      <c r="K42" s="151">
        <v>46.099133140697901</v>
      </c>
      <c r="L42" s="152">
        <v>46.219159813291803</v>
      </c>
      <c r="M42" s="153"/>
      <c r="N42" s="154">
        <v>41.631473660813498</v>
      </c>
      <c r="O42" s="155">
        <v>42.1649255390086</v>
      </c>
      <c r="P42" s="156">
        <v>41.898199599911003</v>
      </c>
      <c r="Q42" s="153"/>
      <c r="R42" s="157">
        <v>44.984599752325899</v>
      </c>
      <c r="S42" s="158"/>
      <c r="T42" s="150">
        <v>-22.509034589571499</v>
      </c>
      <c r="U42" s="151">
        <v>1.9176800748362901</v>
      </c>
      <c r="V42" s="151">
        <v>-4.5807770961145096</v>
      </c>
      <c r="W42" s="151">
        <v>-7.30337078651685</v>
      </c>
      <c r="X42" s="151">
        <v>-8.1081081081080999</v>
      </c>
      <c r="Y42" s="152">
        <v>-7.7380424172508597</v>
      </c>
      <c r="Z42" s="153"/>
      <c r="AA42" s="154">
        <v>-12.271662763466001</v>
      </c>
      <c r="AB42" s="155">
        <v>1.7158176943699699</v>
      </c>
      <c r="AC42" s="156">
        <v>-5.75</v>
      </c>
      <c r="AD42" s="153"/>
      <c r="AE42" s="157">
        <v>-7.2172375401139499</v>
      </c>
      <c r="AF42" s="28"/>
      <c r="AG42" s="225">
        <v>35.541231384752102</v>
      </c>
      <c r="AH42" s="226">
        <v>45.6045787952878</v>
      </c>
      <c r="AI42" s="226">
        <v>43.659702156034598</v>
      </c>
      <c r="AJ42" s="226">
        <v>42.076016892642798</v>
      </c>
      <c r="AK42" s="226">
        <v>40.575683485218903</v>
      </c>
      <c r="AL42" s="227">
        <v>41.491442542787198</v>
      </c>
      <c r="AM42" s="220"/>
      <c r="AN42" s="233">
        <v>45.498999777728301</v>
      </c>
      <c r="AO42" s="234">
        <v>43.342965103356299</v>
      </c>
      <c r="AP42" s="235">
        <v>44.420982440542303</v>
      </c>
      <c r="AQ42" s="220"/>
      <c r="AR42" s="241">
        <v>42.328453942145799</v>
      </c>
      <c r="AS42" s="221"/>
      <c r="AT42" s="225">
        <v>-13.074204946996399</v>
      </c>
      <c r="AU42" s="226">
        <v>3.0771163024365702</v>
      </c>
      <c r="AV42" s="226">
        <v>-6.7860956222564903</v>
      </c>
      <c r="AW42" s="226">
        <v>-7.3988015164485699</v>
      </c>
      <c r="AX42" s="226">
        <v>-16.776840665602901</v>
      </c>
      <c r="AY42" s="227">
        <v>-8.2702702702702702</v>
      </c>
      <c r="AZ42" s="220"/>
      <c r="BA42" s="233">
        <v>-8.6262693895770504</v>
      </c>
      <c r="BB42" s="234">
        <v>-6.47482014388489</v>
      </c>
      <c r="BC42" s="235">
        <v>-7.5891566961447303</v>
      </c>
      <c r="BD42" s="220"/>
      <c r="BE42" s="241">
        <v>-8.0671022913398005</v>
      </c>
    </row>
    <row r="43" spans="1:57" x14ac:dyDescent="0.2">
      <c r="A43" s="19" t="s">
        <v>31</v>
      </c>
      <c r="B43" s="2" t="str">
        <f t="shared" si="0"/>
        <v>Southwest Virginia - Blue Ridge Highlands</v>
      </c>
      <c r="C43" s="9"/>
      <c r="D43" s="23" t="s">
        <v>91</v>
      </c>
      <c r="E43" s="26" t="s">
        <v>92</v>
      </c>
      <c r="F43" s="2"/>
      <c r="G43" s="159">
        <v>28.365276211950299</v>
      </c>
      <c r="H43" s="153">
        <v>37.688838782412603</v>
      </c>
      <c r="I43" s="153">
        <v>38.951521984216399</v>
      </c>
      <c r="J43" s="153">
        <v>40.360766629086797</v>
      </c>
      <c r="K43" s="153">
        <v>37.361894024802702</v>
      </c>
      <c r="L43" s="160">
        <v>36.545659526493701</v>
      </c>
      <c r="M43" s="153"/>
      <c r="N43" s="161">
        <v>36.110484780157798</v>
      </c>
      <c r="O43" s="162">
        <v>37.790304396843197</v>
      </c>
      <c r="P43" s="163">
        <v>36.950394588500501</v>
      </c>
      <c r="Q43" s="153"/>
      <c r="R43" s="164">
        <v>36.661298115638502</v>
      </c>
      <c r="S43" s="158"/>
      <c r="T43" s="159">
        <v>-24.054260464777901</v>
      </c>
      <c r="U43" s="153">
        <v>-1.78127855223154</v>
      </c>
      <c r="V43" s="153">
        <v>-7.9765063326701302</v>
      </c>
      <c r="W43" s="153">
        <v>-7.9351763539782798</v>
      </c>
      <c r="X43" s="153">
        <v>-3.8578696606568501</v>
      </c>
      <c r="Y43" s="160">
        <v>-8.97726403745542</v>
      </c>
      <c r="Z43" s="153"/>
      <c r="AA43" s="161">
        <v>-11.9456637761007</v>
      </c>
      <c r="AB43" s="162">
        <v>-3.65717238961828</v>
      </c>
      <c r="AC43" s="163">
        <v>-7.8935907098376603</v>
      </c>
      <c r="AD43" s="153"/>
      <c r="AE43" s="164">
        <v>-8.6678246935917507</v>
      </c>
      <c r="AF43" s="29"/>
      <c r="AG43" s="228">
        <v>35.481961668545601</v>
      </c>
      <c r="AH43" s="222">
        <v>41.220405862457703</v>
      </c>
      <c r="AI43" s="222">
        <v>39.292559188275</v>
      </c>
      <c r="AJ43" s="222">
        <v>36.803833145433998</v>
      </c>
      <c r="AK43" s="222">
        <v>39.805524239007802</v>
      </c>
      <c r="AL43" s="229">
        <v>38.520856820744001</v>
      </c>
      <c r="AM43" s="222"/>
      <c r="AN43" s="236">
        <v>47.009582863585102</v>
      </c>
      <c r="AO43" s="251">
        <v>45.4086809470124</v>
      </c>
      <c r="AP43" s="237">
        <v>46.209131905298698</v>
      </c>
      <c r="AQ43" s="222"/>
      <c r="AR43" s="242">
        <v>40.717506844902502</v>
      </c>
      <c r="AS43" s="223"/>
      <c r="AT43" s="244">
        <v>-12.165880219372999</v>
      </c>
      <c r="AU43" s="224">
        <v>4.9023915452759299</v>
      </c>
      <c r="AV43" s="224">
        <v>2.6836965922299001</v>
      </c>
      <c r="AW43" s="224">
        <v>-7.0324801506047603</v>
      </c>
      <c r="AX43" s="224">
        <v>-17.079888670926401</v>
      </c>
      <c r="AY43" s="245">
        <v>-6.2996088556341396</v>
      </c>
      <c r="AZ43" s="224"/>
      <c r="BA43" s="236">
        <v>-11.800231499948</v>
      </c>
      <c r="BB43" s="251">
        <v>-6.3902253825584001</v>
      </c>
      <c r="BC43" s="237">
        <v>-9.2225111361335195</v>
      </c>
      <c r="BD43" s="224"/>
      <c r="BE43" s="249">
        <v>-7.2699284106741704</v>
      </c>
    </row>
    <row r="44" spans="1:57" x14ac:dyDescent="0.2">
      <c r="A44" s="20" t="s">
        <v>32</v>
      </c>
      <c r="B44" s="2" t="str">
        <f t="shared" si="0"/>
        <v>Southwest Virginia - Heart of Appalachia</v>
      </c>
      <c r="C44" s="2"/>
      <c r="D44" s="23" t="s">
        <v>91</v>
      </c>
      <c r="E44" s="26" t="s">
        <v>92</v>
      </c>
      <c r="F44" s="2"/>
      <c r="G44" s="159">
        <v>23.218066337332299</v>
      </c>
      <c r="H44" s="153">
        <v>36.979534227240599</v>
      </c>
      <c r="I44" s="153">
        <v>39.802399435426899</v>
      </c>
      <c r="J44" s="153">
        <v>40.084685956245501</v>
      </c>
      <c r="K44" s="153">
        <v>34.015525758644998</v>
      </c>
      <c r="L44" s="160">
        <v>34.820042342978098</v>
      </c>
      <c r="M44" s="153"/>
      <c r="N44" s="161">
        <v>30.134086097388799</v>
      </c>
      <c r="O44" s="162">
        <v>29.146083274523601</v>
      </c>
      <c r="P44" s="163">
        <v>29.6400846859562</v>
      </c>
      <c r="Q44" s="153"/>
      <c r="R44" s="164">
        <v>33.340054440971798</v>
      </c>
      <c r="S44" s="158"/>
      <c r="T44" s="159">
        <v>-25.056947608200399</v>
      </c>
      <c r="U44" s="153">
        <v>10.3157894736842</v>
      </c>
      <c r="V44" s="153">
        <v>8.0459770114942497</v>
      </c>
      <c r="W44" s="153">
        <v>5.3803339517625197</v>
      </c>
      <c r="X44" s="153">
        <v>-3.0181086519114602</v>
      </c>
      <c r="Y44" s="160">
        <v>-0.202265372168284</v>
      </c>
      <c r="Z44" s="153"/>
      <c r="AA44" s="161">
        <v>-18.975332068311101</v>
      </c>
      <c r="AB44" s="162">
        <v>-13.778705636743201</v>
      </c>
      <c r="AC44" s="163">
        <v>-16.500994035785201</v>
      </c>
      <c r="AD44" s="153"/>
      <c r="AE44" s="164">
        <v>-4.9166187464059803</v>
      </c>
      <c r="AF44" s="29"/>
      <c r="AG44" s="228">
        <v>26.8041237113402</v>
      </c>
      <c r="AH44" s="222">
        <v>36.9274970424201</v>
      </c>
      <c r="AI44" s="222">
        <v>34.933243197566298</v>
      </c>
      <c r="AJ44" s="222">
        <v>33.327699847895801</v>
      </c>
      <c r="AK44" s="222">
        <v>30.699348645869001</v>
      </c>
      <c r="AL44" s="229">
        <v>32.543556369059701</v>
      </c>
      <c r="AM44" s="222"/>
      <c r="AN44" s="236">
        <v>34.487487144326302</v>
      </c>
      <c r="AO44" s="251">
        <v>31.556393555022201</v>
      </c>
      <c r="AP44" s="237">
        <v>33.021940349674303</v>
      </c>
      <c r="AQ44" s="222"/>
      <c r="AR44" s="242">
        <v>32.679135292688798</v>
      </c>
      <c r="AS44" s="223"/>
      <c r="AT44" s="244">
        <v>-8.8505747126436702</v>
      </c>
      <c r="AU44" s="224">
        <v>13.565488565488501</v>
      </c>
      <c r="AV44" s="224">
        <v>5.2443991853360403</v>
      </c>
      <c r="AW44" s="224">
        <v>2.8206244910759599</v>
      </c>
      <c r="AX44" s="224">
        <v>-12.205882352941099</v>
      </c>
      <c r="AY44" s="245">
        <v>0.15680351724741501</v>
      </c>
      <c r="AZ44" s="224"/>
      <c r="BA44" s="236">
        <v>-14.492137696557499</v>
      </c>
      <c r="BB44" s="251">
        <v>-8.4990059642147102</v>
      </c>
      <c r="BC44" s="237">
        <v>-11.729667812142001</v>
      </c>
      <c r="BD44" s="224"/>
      <c r="BE44" s="249">
        <v>-3.5702648828851702</v>
      </c>
    </row>
    <row r="45" spans="1:57" x14ac:dyDescent="0.2">
      <c r="A45" s="21" t="s">
        <v>33</v>
      </c>
      <c r="B45" s="2" t="str">
        <f t="shared" si="0"/>
        <v>Virginia Mountains</v>
      </c>
      <c r="C45" s="2"/>
      <c r="D45" s="24" t="s">
        <v>91</v>
      </c>
      <c r="E45" s="27" t="s">
        <v>92</v>
      </c>
      <c r="F45" s="2"/>
      <c r="G45" s="159">
        <v>35.276811981813303</v>
      </c>
      <c r="H45" s="153">
        <v>44.624231077828199</v>
      </c>
      <c r="I45" s="153">
        <v>45.426584648301599</v>
      </c>
      <c r="J45" s="153">
        <v>44.691093875367699</v>
      </c>
      <c r="K45" s="153">
        <v>41.160738165284798</v>
      </c>
      <c r="L45" s="160">
        <v>42.235891949719097</v>
      </c>
      <c r="M45" s="153"/>
      <c r="N45" s="161">
        <v>42.190425247392298</v>
      </c>
      <c r="O45" s="162">
        <v>42.925916020326198</v>
      </c>
      <c r="P45" s="163">
        <v>42.558170633859298</v>
      </c>
      <c r="Q45" s="153"/>
      <c r="R45" s="164">
        <v>42.3279715737592</v>
      </c>
      <c r="S45" s="158"/>
      <c r="T45" s="159">
        <v>-14.232431794301201</v>
      </c>
      <c r="U45" s="153">
        <v>-8.0830215939096099</v>
      </c>
      <c r="V45" s="153">
        <v>-14.659190270583499</v>
      </c>
      <c r="W45" s="153">
        <v>-18.051150074179201</v>
      </c>
      <c r="X45" s="153">
        <v>-12.668389610407999</v>
      </c>
      <c r="Y45" s="160">
        <v>-13.654743526430201</v>
      </c>
      <c r="Z45" s="153"/>
      <c r="AA45" s="161">
        <v>-9.3075929065459704</v>
      </c>
      <c r="AB45" s="162">
        <v>-1.4907014885785801</v>
      </c>
      <c r="AC45" s="163">
        <v>-5.5268978127803701</v>
      </c>
      <c r="AD45" s="153"/>
      <c r="AE45" s="164">
        <v>-11.4666719994833</v>
      </c>
      <c r="AF45" s="30"/>
      <c r="AG45" s="228">
        <v>39.225060176517701</v>
      </c>
      <c r="AH45" s="222">
        <v>45.764241775875902</v>
      </c>
      <c r="AI45" s="222">
        <v>43.892083444771302</v>
      </c>
      <c r="AJ45" s="222">
        <v>43.186680930730098</v>
      </c>
      <c r="AK45" s="222">
        <v>41.394757956672898</v>
      </c>
      <c r="AL45" s="229">
        <v>42.692564856913599</v>
      </c>
      <c r="AM45" s="222"/>
      <c r="AN45" s="236">
        <v>48.7162342872425</v>
      </c>
      <c r="AO45" s="251">
        <v>49.441695640545603</v>
      </c>
      <c r="AP45" s="237">
        <v>49.078964963894002</v>
      </c>
      <c r="AQ45" s="222"/>
      <c r="AR45" s="242">
        <v>44.517250601765099</v>
      </c>
      <c r="AS45" s="223"/>
      <c r="AT45" s="244">
        <v>0.55415586602030997</v>
      </c>
      <c r="AU45" s="224">
        <v>8.3472092557857795</v>
      </c>
      <c r="AV45" s="224">
        <v>0.51824676917728596</v>
      </c>
      <c r="AW45" s="224">
        <v>1.95143991484711</v>
      </c>
      <c r="AX45" s="224">
        <v>-9.7855558828159293</v>
      </c>
      <c r="AY45" s="245">
        <v>0.14296749968918701</v>
      </c>
      <c r="AZ45" s="224"/>
      <c r="BA45" s="236">
        <v>-4.2827045213266004</v>
      </c>
      <c r="BB45" s="251">
        <v>0.63780785079176505</v>
      </c>
      <c r="BC45" s="237">
        <v>-1.8659254174708</v>
      </c>
      <c r="BD45" s="224"/>
      <c r="BE45" s="249">
        <v>-0.49863347934211699</v>
      </c>
    </row>
    <row r="46" spans="1:57" x14ac:dyDescent="0.2">
      <c r="A46" s="20" t="s">
        <v>106</v>
      </c>
      <c r="B46" s="2" t="s">
        <v>17</v>
      </c>
      <c r="D46" s="24" t="s">
        <v>91</v>
      </c>
      <c r="E46" s="27" t="s">
        <v>92</v>
      </c>
      <c r="G46" s="159">
        <v>23.305358295674601</v>
      </c>
      <c r="H46" s="153">
        <v>31.891542930923102</v>
      </c>
      <c r="I46" s="153">
        <v>40.606843124596502</v>
      </c>
      <c r="J46" s="153">
        <v>49.225306649451198</v>
      </c>
      <c r="K46" s="153">
        <v>47.998708844415702</v>
      </c>
      <c r="L46" s="160">
        <v>38.605551969012197</v>
      </c>
      <c r="M46" s="153"/>
      <c r="N46" s="161">
        <v>46.901226597805</v>
      </c>
      <c r="O46" s="162">
        <v>49.741768883150399</v>
      </c>
      <c r="P46" s="163">
        <v>48.321497740477703</v>
      </c>
      <c r="Q46" s="153"/>
      <c r="R46" s="164">
        <v>41.381536475145197</v>
      </c>
      <c r="S46" s="158"/>
      <c r="T46" s="159">
        <v>-4.8639623114245296</v>
      </c>
      <c r="U46" s="153">
        <v>-0.85067235499396499</v>
      </c>
      <c r="V46" s="153">
        <v>-8.2845439772044198</v>
      </c>
      <c r="W46" s="153">
        <v>6.34732665945916</v>
      </c>
      <c r="X46" s="153">
        <v>30.011540309780202</v>
      </c>
      <c r="Y46" s="160">
        <v>4.8249489115256701</v>
      </c>
      <c r="Z46" s="153"/>
      <c r="AA46" s="161">
        <v>25.272785036954598</v>
      </c>
      <c r="AB46" s="162">
        <v>16.644245664149299</v>
      </c>
      <c r="AC46" s="163">
        <v>20.6781252062883</v>
      </c>
      <c r="AD46" s="153"/>
      <c r="AE46" s="164">
        <v>9.6298249310020108</v>
      </c>
      <c r="AG46" s="228">
        <v>36.200774693350503</v>
      </c>
      <c r="AH46" s="222">
        <v>40.687540348612004</v>
      </c>
      <c r="AI46" s="222">
        <v>44.286636539702997</v>
      </c>
      <c r="AJ46" s="222">
        <v>52.493544222078697</v>
      </c>
      <c r="AK46" s="222">
        <v>44.827307940606801</v>
      </c>
      <c r="AL46" s="229">
        <v>43.699160748870199</v>
      </c>
      <c r="AM46" s="222"/>
      <c r="AN46" s="236">
        <v>50.306649451258799</v>
      </c>
      <c r="AO46" s="251">
        <v>52.049709489993504</v>
      </c>
      <c r="AP46" s="237">
        <v>51.178179470626198</v>
      </c>
      <c r="AQ46" s="222"/>
      <c r="AR46" s="242">
        <v>45.8360232408005</v>
      </c>
      <c r="AS46" s="223"/>
      <c r="AT46" s="244">
        <v>-4.783390424047</v>
      </c>
      <c r="AU46" s="224">
        <v>-3.92018272543624</v>
      </c>
      <c r="AV46" s="224">
        <v>-15.4940163021722</v>
      </c>
      <c r="AW46" s="224">
        <v>22.669124392647198</v>
      </c>
      <c r="AX46" s="224">
        <v>9.1283093349568496</v>
      </c>
      <c r="AY46" s="245">
        <v>0.85389041897534201</v>
      </c>
      <c r="AZ46" s="224"/>
      <c r="BA46" s="236">
        <v>3.1509700293663299</v>
      </c>
      <c r="BB46" s="251">
        <v>-2.4258125442537302</v>
      </c>
      <c r="BC46" s="237">
        <v>0.23768303510501701</v>
      </c>
      <c r="BD46" s="224"/>
      <c r="BE46" s="249">
        <v>0.65793932298378999</v>
      </c>
    </row>
    <row r="47" spans="1:57" x14ac:dyDescent="0.2">
      <c r="A47" s="20" t="s">
        <v>107</v>
      </c>
      <c r="B47" s="2" t="s">
        <v>18</v>
      </c>
      <c r="D47" s="24" t="s">
        <v>91</v>
      </c>
      <c r="E47" s="27" t="s">
        <v>92</v>
      </c>
      <c r="G47" s="159">
        <v>30.506635808049701</v>
      </c>
      <c r="H47" s="153">
        <v>40.751455538277902</v>
      </c>
      <c r="I47" s="153">
        <v>45.445340469388398</v>
      </c>
      <c r="J47" s="153">
        <v>48.953097313130499</v>
      </c>
      <c r="K47" s="153">
        <v>47.915235236683102</v>
      </c>
      <c r="L47" s="160">
        <v>42.714352873105902</v>
      </c>
      <c r="M47" s="153"/>
      <c r="N47" s="161">
        <v>51.068600151882201</v>
      </c>
      <c r="O47" s="162">
        <v>52.229414530069</v>
      </c>
      <c r="P47" s="163">
        <v>51.649007340975601</v>
      </c>
      <c r="Q47" s="153"/>
      <c r="R47" s="164">
        <v>45.267111292497297</v>
      </c>
      <c r="S47" s="158"/>
      <c r="T47" s="159">
        <v>-21.9363036988819</v>
      </c>
      <c r="U47" s="153">
        <v>-8.0111378651317597</v>
      </c>
      <c r="V47" s="153">
        <v>2.76230059243824</v>
      </c>
      <c r="W47" s="153">
        <v>4.6625627800171996</v>
      </c>
      <c r="X47" s="153">
        <v>5.6689316903356897</v>
      </c>
      <c r="Y47" s="160">
        <v>-2.7983534831723902</v>
      </c>
      <c r="Z47" s="153"/>
      <c r="AA47" s="161">
        <v>2.5942067747195101</v>
      </c>
      <c r="AB47" s="162">
        <v>13.1692409137287</v>
      </c>
      <c r="AC47" s="163">
        <v>7.6818797285914302</v>
      </c>
      <c r="AD47" s="153"/>
      <c r="AE47" s="164">
        <v>0.38669182825236997</v>
      </c>
      <c r="AG47" s="228">
        <v>35.429248182837298</v>
      </c>
      <c r="AH47" s="222">
        <v>40.679130654901797</v>
      </c>
      <c r="AI47" s="222">
        <v>42.713267999855297</v>
      </c>
      <c r="AJ47" s="222">
        <v>48.158427657035404</v>
      </c>
      <c r="AK47" s="222">
        <v>41.211622608758503</v>
      </c>
      <c r="AL47" s="229">
        <v>41.638339420677603</v>
      </c>
      <c r="AM47" s="222"/>
      <c r="AN47" s="236">
        <v>46.674863486782598</v>
      </c>
      <c r="AO47" s="251">
        <v>48.124073337431703</v>
      </c>
      <c r="AP47" s="237">
        <v>47.399468412107097</v>
      </c>
      <c r="AQ47" s="222"/>
      <c r="AR47" s="242">
        <v>43.284376275371798</v>
      </c>
      <c r="AS47" s="223"/>
      <c r="AT47" s="244">
        <v>-6.0540783478889502</v>
      </c>
      <c r="AU47" s="224">
        <v>-0.55356845578400504</v>
      </c>
      <c r="AV47" s="224">
        <v>-8.9396961950759799</v>
      </c>
      <c r="AW47" s="224">
        <v>20.153995437630002</v>
      </c>
      <c r="AX47" s="224">
        <v>1.1516094702666999</v>
      </c>
      <c r="AY47" s="245">
        <v>0.89316811674480501</v>
      </c>
      <c r="AZ47" s="224"/>
      <c r="BA47" s="236">
        <v>-1.7727524779252899</v>
      </c>
      <c r="BB47" s="251">
        <v>-0.91613814949592398</v>
      </c>
      <c r="BC47" s="237">
        <v>-1.33975685715027</v>
      </c>
      <c r="BD47" s="224"/>
      <c r="BE47" s="249">
        <v>0.18434976814830001</v>
      </c>
    </row>
    <row r="48" spans="1:57" x14ac:dyDescent="0.2">
      <c r="A48" s="20" t="s">
        <v>108</v>
      </c>
      <c r="B48" s="2" t="s">
        <v>19</v>
      </c>
      <c r="D48" s="24" t="s">
        <v>91</v>
      </c>
      <c r="E48" s="27" t="s">
        <v>92</v>
      </c>
      <c r="G48" s="159">
        <v>31.338880037764699</v>
      </c>
      <c r="H48" s="153">
        <v>43.565232784563598</v>
      </c>
      <c r="I48" s="153">
        <v>49.495485926712597</v>
      </c>
      <c r="J48" s="153">
        <v>51.885289431757798</v>
      </c>
      <c r="K48" s="153">
        <v>48.805098247477403</v>
      </c>
      <c r="L48" s="160">
        <v>45.017997285655198</v>
      </c>
      <c r="M48" s="153"/>
      <c r="N48" s="161">
        <v>49.524989673688502</v>
      </c>
      <c r="O48" s="162">
        <v>51.312916740425997</v>
      </c>
      <c r="P48" s="163">
        <v>50.4189532070572</v>
      </c>
      <c r="Q48" s="153"/>
      <c r="R48" s="164">
        <v>46.5611275489129</v>
      </c>
      <c r="S48" s="158"/>
      <c r="T48" s="159">
        <v>-25.529281659389699</v>
      </c>
      <c r="U48" s="153">
        <v>-15.4728935568731</v>
      </c>
      <c r="V48" s="153">
        <v>-3.9945885156618699</v>
      </c>
      <c r="W48" s="153">
        <v>-0.34654519891597502</v>
      </c>
      <c r="X48" s="153">
        <v>3.3953967365550799</v>
      </c>
      <c r="Y48" s="160">
        <v>-7.9179828947725399</v>
      </c>
      <c r="Z48" s="153"/>
      <c r="AA48" s="161">
        <v>3.4216487415299102</v>
      </c>
      <c r="AB48" s="162">
        <v>17.6587360699884</v>
      </c>
      <c r="AC48" s="163">
        <v>10.2076109965224</v>
      </c>
      <c r="AD48" s="153"/>
      <c r="AE48" s="164">
        <v>-2.98126205661685</v>
      </c>
      <c r="AG48" s="228">
        <v>38.1613536228664</v>
      </c>
      <c r="AH48" s="222">
        <v>44.174164167499697</v>
      </c>
      <c r="AI48" s="222">
        <v>45.339701580954397</v>
      </c>
      <c r="AJ48" s="222">
        <v>48.178755229738201</v>
      </c>
      <c r="AK48" s="222">
        <v>43.856768868971002</v>
      </c>
      <c r="AL48" s="229">
        <v>43.942126318844103</v>
      </c>
      <c r="AM48" s="222"/>
      <c r="AN48" s="236">
        <v>48.5468340950437</v>
      </c>
      <c r="AO48" s="251">
        <v>49.212406265252604</v>
      </c>
      <c r="AP48" s="237">
        <v>48.879620180148201</v>
      </c>
      <c r="AQ48" s="222"/>
      <c r="AR48" s="242">
        <v>45.3538948200869</v>
      </c>
      <c r="AS48" s="223"/>
      <c r="AT48" s="244">
        <v>-3.61935632165497</v>
      </c>
      <c r="AU48" s="224">
        <v>2.7447284078596201</v>
      </c>
      <c r="AV48" s="224">
        <v>-2.25773543131836</v>
      </c>
      <c r="AW48" s="224">
        <v>12.102124718524999</v>
      </c>
      <c r="AX48" s="224">
        <v>0.96309706448619703</v>
      </c>
      <c r="AY48" s="245">
        <v>2.00494744200553</v>
      </c>
      <c r="AZ48" s="224"/>
      <c r="BA48" s="236">
        <v>2.2769921485582101</v>
      </c>
      <c r="BB48" s="251">
        <v>3.79244715402274</v>
      </c>
      <c r="BC48" s="237">
        <v>3.0343060478469801</v>
      </c>
      <c r="BD48" s="224"/>
      <c r="BE48" s="249">
        <v>2.3190008884207698</v>
      </c>
    </row>
    <row r="49" spans="1:57" x14ac:dyDescent="0.2">
      <c r="A49" s="20" t="s">
        <v>109</v>
      </c>
      <c r="B49" s="2" t="s">
        <v>20</v>
      </c>
      <c r="D49" s="24" t="s">
        <v>91</v>
      </c>
      <c r="E49" s="27" t="s">
        <v>92</v>
      </c>
      <c r="G49" s="159">
        <v>32.212264380692602</v>
      </c>
      <c r="H49" s="153">
        <v>44.8200282499634</v>
      </c>
      <c r="I49" s="153">
        <v>48.404851200623398</v>
      </c>
      <c r="J49" s="153">
        <v>49.795431299011199</v>
      </c>
      <c r="K49" s="153">
        <v>47.467244654425002</v>
      </c>
      <c r="L49" s="160">
        <v>44.539963956943097</v>
      </c>
      <c r="M49" s="153"/>
      <c r="N49" s="161">
        <v>46.444401149481202</v>
      </c>
      <c r="O49" s="162">
        <v>47.306512103648103</v>
      </c>
      <c r="P49" s="163">
        <v>46.875456626564699</v>
      </c>
      <c r="Q49" s="153"/>
      <c r="R49" s="164">
        <v>45.207247576835002</v>
      </c>
      <c r="S49" s="158"/>
      <c r="T49" s="159">
        <v>-20.6462771977404</v>
      </c>
      <c r="U49" s="153">
        <v>-3.1020607453550202</v>
      </c>
      <c r="V49" s="153">
        <v>1.85783227215702</v>
      </c>
      <c r="W49" s="153">
        <v>1.8740755210779101</v>
      </c>
      <c r="X49" s="153">
        <v>5.7064285894225302</v>
      </c>
      <c r="Y49" s="160">
        <v>-2.3906966316188001</v>
      </c>
      <c r="Z49" s="153"/>
      <c r="AA49" s="161">
        <v>7.4174291972192403</v>
      </c>
      <c r="AB49" s="162">
        <v>16.882297971132001</v>
      </c>
      <c r="AC49" s="163">
        <v>11.9936247914191</v>
      </c>
      <c r="AD49" s="153"/>
      <c r="AE49" s="164">
        <v>1.47034621285532</v>
      </c>
      <c r="AG49" s="228">
        <v>39.655161920527704</v>
      </c>
      <c r="AH49" s="222">
        <v>47.007771941889899</v>
      </c>
      <c r="AI49" s="222">
        <v>45.603101473443303</v>
      </c>
      <c r="AJ49" s="222">
        <v>45.981096822489</v>
      </c>
      <c r="AK49" s="222">
        <v>44.502404285105598</v>
      </c>
      <c r="AL49" s="229">
        <v>44.549911871536899</v>
      </c>
      <c r="AM49" s="222"/>
      <c r="AN49" s="236">
        <v>50.983017834317302</v>
      </c>
      <c r="AO49" s="251">
        <v>50.085215168299897</v>
      </c>
      <c r="AP49" s="237">
        <v>50.534116501308603</v>
      </c>
      <c r="AQ49" s="222"/>
      <c r="AR49" s="242">
        <v>46.259568666594703</v>
      </c>
      <c r="AS49" s="223"/>
      <c r="AT49" s="244">
        <v>1.4587014088207</v>
      </c>
      <c r="AU49" s="224">
        <v>12.240792320729</v>
      </c>
      <c r="AV49" s="224">
        <v>6.8051673145605402</v>
      </c>
      <c r="AW49" s="224">
        <v>10.1785018950332</v>
      </c>
      <c r="AX49" s="224">
        <v>-1.8762099917564199</v>
      </c>
      <c r="AY49" s="245">
        <v>5.6927628210974097</v>
      </c>
      <c r="AZ49" s="224"/>
      <c r="BA49" s="236">
        <v>6.0406336012485102</v>
      </c>
      <c r="BB49" s="251">
        <v>6.60958573102599</v>
      </c>
      <c r="BC49" s="237">
        <v>6.32182158089143</v>
      </c>
      <c r="BD49" s="224"/>
      <c r="BE49" s="249">
        <v>5.8870789338473104</v>
      </c>
    </row>
    <row r="50" spans="1:57" x14ac:dyDescent="0.2">
      <c r="A50" s="20" t="s">
        <v>110</v>
      </c>
      <c r="B50" s="2" t="s">
        <v>21</v>
      </c>
      <c r="D50" s="24" t="s">
        <v>91</v>
      </c>
      <c r="E50" s="27" t="s">
        <v>92</v>
      </c>
      <c r="G50" s="159">
        <v>38.2330180567497</v>
      </c>
      <c r="H50" s="153">
        <v>46.539122957867498</v>
      </c>
      <c r="I50" s="153">
        <v>47.601031814273398</v>
      </c>
      <c r="J50" s="153">
        <v>48.185726569217501</v>
      </c>
      <c r="K50" s="153">
        <v>46.203783319002497</v>
      </c>
      <c r="L50" s="160">
        <v>45.352536543422097</v>
      </c>
      <c r="M50" s="153"/>
      <c r="N50" s="161">
        <v>46.513327601031797</v>
      </c>
      <c r="O50" s="162">
        <v>46.573516766981903</v>
      </c>
      <c r="P50" s="163">
        <v>46.543422184006801</v>
      </c>
      <c r="Q50" s="153"/>
      <c r="R50" s="164">
        <v>45.692789583589203</v>
      </c>
      <c r="S50" s="158"/>
      <c r="T50" s="159">
        <v>-14.4793688708977</v>
      </c>
      <c r="U50" s="153">
        <v>-2.6115456028362698</v>
      </c>
      <c r="V50" s="153">
        <v>0.135565539031376</v>
      </c>
      <c r="W50" s="153">
        <v>-2.5102403850785402</v>
      </c>
      <c r="X50" s="153">
        <v>-2.12506453242103</v>
      </c>
      <c r="Y50" s="160">
        <v>-4.1834177710885303</v>
      </c>
      <c r="Z50" s="153"/>
      <c r="AA50" s="161">
        <v>3.6448675845927698</v>
      </c>
      <c r="AB50" s="162">
        <v>9.8918621797303903</v>
      </c>
      <c r="AC50" s="163">
        <v>6.6790052334752197</v>
      </c>
      <c r="AD50" s="153"/>
      <c r="AE50" s="164">
        <v>-1.25727538237982</v>
      </c>
      <c r="AG50" s="228">
        <v>40.258765770883997</v>
      </c>
      <c r="AH50" s="222">
        <v>45.500541328559599</v>
      </c>
      <c r="AI50" s="222">
        <v>43.907641844161603</v>
      </c>
      <c r="AJ50" s="222">
        <v>43.8883469648082</v>
      </c>
      <c r="AK50" s="222">
        <v>43.011179537797901</v>
      </c>
      <c r="AL50" s="229">
        <v>43.3133488577542</v>
      </c>
      <c r="AM50" s="222"/>
      <c r="AN50" s="236">
        <v>47.576336287363397</v>
      </c>
      <c r="AO50" s="251">
        <v>47.1707829968027</v>
      </c>
      <c r="AP50" s="237">
        <v>47.373559642083102</v>
      </c>
      <c r="AQ50" s="222"/>
      <c r="AR50" s="242">
        <v>44.472819076740102</v>
      </c>
      <c r="AS50" s="223"/>
      <c r="AT50" s="244">
        <v>-3.16426851335439</v>
      </c>
      <c r="AU50" s="224">
        <v>6.3071427476249697</v>
      </c>
      <c r="AV50" s="224">
        <v>2.3079495091685298</v>
      </c>
      <c r="AW50" s="224">
        <v>1.8089163018422501</v>
      </c>
      <c r="AX50" s="224">
        <v>-5.2774211530389996</v>
      </c>
      <c r="AY50" s="245">
        <v>0.35278682589111399</v>
      </c>
      <c r="AZ50" s="224"/>
      <c r="BA50" s="236">
        <v>3.16552921259869</v>
      </c>
      <c r="BB50" s="251">
        <v>4.4858204015201304</v>
      </c>
      <c r="BC50" s="237">
        <v>3.8186519815864202</v>
      </c>
      <c r="BD50" s="224"/>
      <c r="BE50" s="249">
        <v>1.3826051927258101</v>
      </c>
    </row>
    <row r="51" spans="1:57" x14ac:dyDescent="0.2">
      <c r="A51" s="21" t="s">
        <v>111</v>
      </c>
      <c r="B51" s="2" t="s">
        <v>22</v>
      </c>
      <c r="D51" s="24" t="s">
        <v>91</v>
      </c>
      <c r="E51" s="27" t="s">
        <v>92</v>
      </c>
      <c r="G51" s="159">
        <v>40.7801941632978</v>
      </c>
      <c r="H51" s="153">
        <v>44.456903419988699</v>
      </c>
      <c r="I51" s="153">
        <v>44.9024757295877</v>
      </c>
      <c r="J51" s="153">
        <v>45.563457168992798</v>
      </c>
      <c r="K51" s="153">
        <v>44.760836849715197</v>
      </c>
      <c r="L51" s="160">
        <v>44.092773466316501</v>
      </c>
      <c r="M51" s="153"/>
      <c r="N51" s="161">
        <v>44.303461300126799</v>
      </c>
      <c r="O51" s="162">
        <v>45.2447696892797</v>
      </c>
      <c r="P51" s="163">
        <v>44.774115494703203</v>
      </c>
      <c r="Q51" s="153"/>
      <c r="R51" s="164">
        <v>44.2874426172841</v>
      </c>
      <c r="S51" s="158"/>
      <c r="T51" s="159">
        <v>-5.0813063586407399</v>
      </c>
      <c r="U51" s="153">
        <v>2.29008680386158</v>
      </c>
      <c r="V51" s="153">
        <v>-6.77561277663047E-2</v>
      </c>
      <c r="W51" s="153">
        <v>1.0914987496005299</v>
      </c>
      <c r="X51" s="153">
        <v>1.63110274875092</v>
      </c>
      <c r="Y51" s="160">
        <v>-3.5833716632856002E-3</v>
      </c>
      <c r="Z51" s="153"/>
      <c r="AA51" s="161">
        <v>-0.808562846989483</v>
      </c>
      <c r="AB51" s="162">
        <v>4.2159986424831004</v>
      </c>
      <c r="AC51" s="163">
        <v>1.6680588512896499</v>
      </c>
      <c r="AD51" s="153"/>
      <c r="AE51" s="164">
        <v>0.47360422912079603</v>
      </c>
      <c r="AG51" s="228">
        <v>41.748181590168002</v>
      </c>
      <c r="AH51" s="222">
        <v>44.206822272713801</v>
      </c>
      <c r="AI51" s="222">
        <v>43.312726843518497</v>
      </c>
      <c r="AJ51" s="222">
        <v>43.961167340434898</v>
      </c>
      <c r="AK51" s="222">
        <v>43.327480893505196</v>
      </c>
      <c r="AL51" s="229">
        <v>43.3112711756877</v>
      </c>
      <c r="AM51" s="222"/>
      <c r="AN51" s="236">
        <v>45.063294874443002</v>
      </c>
      <c r="AO51" s="251">
        <v>45.289031839239797</v>
      </c>
      <c r="AP51" s="237">
        <v>45.1761633568414</v>
      </c>
      <c r="AQ51" s="222"/>
      <c r="AR51" s="242">
        <v>43.844096390113101</v>
      </c>
      <c r="AS51" s="223"/>
      <c r="AT51" s="244">
        <v>0.63351037163864599</v>
      </c>
      <c r="AU51" s="224">
        <v>5.4968827153412798</v>
      </c>
      <c r="AV51" s="224">
        <v>0.14619431781794301</v>
      </c>
      <c r="AW51" s="224">
        <v>2.7400433981656902</v>
      </c>
      <c r="AX51" s="224">
        <v>-2.34184924242158</v>
      </c>
      <c r="AY51" s="245">
        <v>1.2931303320499901</v>
      </c>
      <c r="AZ51" s="224"/>
      <c r="BA51" s="236">
        <v>-1.8513770788672299</v>
      </c>
      <c r="BB51" s="251">
        <v>0.55403188921035096</v>
      </c>
      <c r="BC51" s="237">
        <v>-0.66022752169726895</v>
      </c>
      <c r="BD51" s="224"/>
      <c r="BE51" s="249">
        <v>0.71096863664530296</v>
      </c>
    </row>
    <row r="52" spans="1:57" x14ac:dyDescent="0.2">
      <c r="A52" s="33" t="s">
        <v>48</v>
      </c>
      <c r="B52" t="s">
        <v>48</v>
      </c>
      <c r="D52" s="24" t="s">
        <v>91</v>
      </c>
      <c r="E52" s="27" t="s">
        <v>92</v>
      </c>
      <c r="G52" s="159">
        <v>32.492290440145702</v>
      </c>
      <c r="H52" s="153">
        <v>49.565461171853002</v>
      </c>
      <c r="I52" s="153">
        <v>53.294084664984503</v>
      </c>
      <c r="J52" s="153">
        <v>52.845528455284501</v>
      </c>
      <c r="K52" s="153">
        <v>48.0796187272217</v>
      </c>
      <c r="L52" s="160">
        <v>47.2553966918979</v>
      </c>
      <c r="M52" s="153"/>
      <c r="N52" s="161">
        <v>43.257639472946401</v>
      </c>
      <c r="O52" s="162">
        <v>43.6220913933277</v>
      </c>
      <c r="P52" s="163">
        <v>43.439865433137001</v>
      </c>
      <c r="Q52" s="153"/>
      <c r="R52" s="164">
        <v>46.165244903680502</v>
      </c>
      <c r="S52" s="158"/>
      <c r="T52" s="159">
        <v>-26.506024096385499</v>
      </c>
      <c r="U52" s="153">
        <v>-3.1232876712328701</v>
      </c>
      <c r="V52" s="153">
        <v>-9.3898951382268798</v>
      </c>
      <c r="W52" s="153">
        <v>-10.621147463252701</v>
      </c>
      <c r="X52" s="153">
        <v>-10.020986358866701</v>
      </c>
      <c r="Y52" s="160">
        <v>-11.4240672622175</v>
      </c>
      <c r="Z52" s="153"/>
      <c r="AA52" s="161">
        <v>-11.3727742676622</v>
      </c>
      <c r="AB52" s="162">
        <v>3.5262807717897502</v>
      </c>
      <c r="AC52" s="163">
        <v>-4.46979038224414</v>
      </c>
      <c r="AD52" s="153"/>
      <c r="AE52" s="164">
        <v>-9.6559291480523495</v>
      </c>
      <c r="AG52" s="228">
        <v>35.513036164844401</v>
      </c>
      <c r="AH52" s="222">
        <v>46.418559013176299</v>
      </c>
      <c r="AI52" s="222">
        <v>45.1710120549481</v>
      </c>
      <c r="AJ52" s="222">
        <v>44.049621530697998</v>
      </c>
      <c r="AK52" s="222">
        <v>41.302214746285301</v>
      </c>
      <c r="AL52" s="229">
        <v>42.4908887019904</v>
      </c>
      <c r="AM52" s="222"/>
      <c r="AN52" s="236">
        <v>45.3532380151387</v>
      </c>
      <c r="AO52" s="251">
        <v>42.521726941407302</v>
      </c>
      <c r="AP52" s="237">
        <v>43.937482478272997</v>
      </c>
      <c r="AQ52" s="222"/>
      <c r="AR52" s="242">
        <v>42.904201209499703</v>
      </c>
      <c r="AS52" s="223"/>
      <c r="AT52" s="244">
        <v>-15.167589358523101</v>
      </c>
      <c r="AU52" s="224">
        <v>-1.45364744261493</v>
      </c>
      <c r="AV52" s="224">
        <v>-10.335541070927899</v>
      </c>
      <c r="AW52" s="224">
        <v>-7.9975443859495199</v>
      </c>
      <c r="AX52" s="224">
        <v>-18.648533447884599</v>
      </c>
      <c r="AY52" s="245">
        <v>-10.7298990641355</v>
      </c>
      <c r="AZ52" s="224"/>
      <c r="BA52" s="236">
        <v>-9.8740050350247301</v>
      </c>
      <c r="BB52" s="251">
        <v>-7.4115323733136398</v>
      </c>
      <c r="BC52" s="237">
        <v>-8.6990108059859796</v>
      </c>
      <c r="BD52" s="224"/>
      <c r="BE52" s="249">
        <v>-10.1450146298845</v>
      </c>
    </row>
    <row r="53" spans="1:57" x14ac:dyDescent="0.2">
      <c r="A53" s="109" t="s">
        <v>53</v>
      </c>
      <c r="B53" t="s">
        <v>53</v>
      </c>
      <c r="D53" s="24" t="s">
        <v>91</v>
      </c>
      <c r="E53" s="27" t="s">
        <v>92</v>
      </c>
      <c r="G53" s="159">
        <v>29.6558227251296</v>
      </c>
      <c r="H53" s="153">
        <v>36.2564827911362</v>
      </c>
      <c r="I53" s="153">
        <v>38.048090523337997</v>
      </c>
      <c r="J53" s="153">
        <v>38.692440672638597</v>
      </c>
      <c r="K53" s="153">
        <v>37.089423228036999</v>
      </c>
      <c r="L53" s="160">
        <v>35.948451988055901</v>
      </c>
      <c r="M53" s="153"/>
      <c r="N53" s="161">
        <v>35.030645921735001</v>
      </c>
      <c r="O53" s="162">
        <v>38.440986955838397</v>
      </c>
      <c r="P53" s="163">
        <v>36.735816438786699</v>
      </c>
      <c r="Q53" s="153"/>
      <c r="R53" s="164">
        <v>36.173413259693298</v>
      </c>
      <c r="S53" s="158"/>
      <c r="T53" s="159">
        <v>-32.104054911578302</v>
      </c>
      <c r="U53" s="153">
        <v>-10.3862476975292</v>
      </c>
      <c r="V53" s="153">
        <v>-1.48345166242645</v>
      </c>
      <c r="W53" s="153">
        <v>-3.5415936716168499</v>
      </c>
      <c r="X53" s="153">
        <v>6.2295806085974501</v>
      </c>
      <c r="Y53" s="160">
        <v>-9.1226102565106704</v>
      </c>
      <c r="Z53" s="153"/>
      <c r="AA53" s="161">
        <v>3.4988967905739798</v>
      </c>
      <c r="AB53" s="162">
        <v>16.771833944572201</v>
      </c>
      <c r="AC53" s="163">
        <v>10.0432572410045</v>
      </c>
      <c r="AD53" s="153"/>
      <c r="AE53" s="164">
        <v>-4.2856295671294502</v>
      </c>
      <c r="AG53" s="228">
        <v>34.488448844884402</v>
      </c>
      <c r="AH53" s="222">
        <v>40.295458117240202</v>
      </c>
      <c r="AI53" s="222">
        <v>37.953795379537901</v>
      </c>
      <c r="AJ53" s="222">
        <v>36.331133113311303</v>
      </c>
      <c r="AK53" s="222">
        <v>36.6925978312116</v>
      </c>
      <c r="AL53" s="229">
        <v>37.152286657237099</v>
      </c>
      <c r="AM53" s="222"/>
      <c r="AN53" s="236">
        <v>42.719629105767702</v>
      </c>
      <c r="AO53" s="251">
        <v>42.9317931793179</v>
      </c>
      <c r="AP53" s="237">
        <v>42.825711142542801</v>
      </c>
      <c r="AQ53" s="222"/>
      <c r="AR53" s="242">
        <v>38.773265081610198</v>
      </c>
      <c r="AS53" s="223"/>
      <c r="AT53" s="244">
        <v>-8.3522730403257306</v>
      </c>
      <c r="AU53" s="224">
        <v>10.4795701722333</v>
      </c>
      <c r="AV53" s="224">
        <v>8.2426943702208906</v>
      </c>
      <c r="AW53" s="224">
        <v>4.4807247210719199</v>
      </c>
      <c r="AX53" s="224">
        <v>-6.1383003650763897</v>
      </c>
      <c r="AY53" s="245">
        <v>1.49033965317127</v>
      </c>
      <c r="AZ53" s="224"/>
      <c r="BA53" s="236">
        <v>0.41379917542153</v>
      </c>
      <c r="BB53" s="251">
        <v>3.65822039162581</v>
      </c>
      <c r="BC53" s="237">
        <v>2.0142366719618998</v>
      </c>
      <c r="BD53" s="224"/>
      <c r="BE53" s="249">
        <v>1.65508699798729</v>
      </c>
    </row>
    <row r="54" spans="1:57" x14ac:dyDescent="0.2">
      <c r="A54" s="110" t="s">
        <v>60</v>
      </c>
      <c r="B54" t="s">
        <v>60</v>
      </c>
      <c r="D54" s="24" t="s">
        <v>91</v>
      </c>
      <c r="E54" s="27" t="s">
        <v>92</v>
      </c>
      <c r="G54" s="165">
        <v>43.340163934426201</v>
      </c>
      <c r="H54" s="166">
        <v>58.504098360655703</v>
      </c>
      <c r="I54" s="166">
        <v>59.426229508196698</v>
      </c>
      <c r="J54" s="166">
        <v>63.490437158469902</v>
      </c>
      <c r="K54" s="166">
        <v>62.2950819672131</v>
      </c>
      <c r="L54" s="167">
        <v>57.411202185792298</v>
      </c>
      <c r="M54" s="153"/>
      <c r="N54" s="168">
        <v>54.747267759562803</v>
      </c>
      <c r="O54" s="169">
        <v>54.678961748633803</v>
      </c>
      <c r="P54" s="170">
        <v>54.713114754098299</v>
      </c>
      <c r="Q54" s="153"/>
      <c r="R54" s="171">
        <v>56.640320062451202</v>
      </c>
      <c r="S54" s="158"/>
      <c r="T54" s="165">
        <v>-21.440375462718102</v>
      </c>
      <c r="U54" s="166">
        <v>-8.1395221340714592</v>
      </c>
      <c r="V54" s="166">
        <v>30.569610758026201</v>
      </c>
      <c r="W54" s="166">
        <v>74.120710836468405</v>
      </c>
      <c r="X54" s="166">
        <v>68.050369229223506</v>
      </c>
      <c r="Y54" s="167">
        <v>20.661296333501099</v>
      </c>
      <c r="Z54" s="153"/>
      <c r="AA54" s="168">
        <v>3.79578905456242</v>
      </c>
      <c r="AB54" s="169">
        <v>39.793938023370799</v>
      </c>
      <c r="AC54" s="170">
        <v>19.123937399483701</v>
      </c>
      <c r="AD54" s="153"/>
      <c r="AE54" s="171">
        <v>20.233045928870698</v>
      </c>
      <c r="AG54" s="230">
        <v>48.599726775956199</v>
      </c>
      <c r="AH54" s="231">
        <v>55.157103825136602</v>
      </c>
      <c r="AI54" s="231">
        <v>53.628756830600999</v>
      </c>
      <c r="AJ54" s="231">
        <v>54.653346994535497</v>
      </c>
      <c r="AK54" s="231">
        <v>51.528346994535497</v>
      </c>
      <c r="AL54" s="232">
        <v>52.713456284152997</v>
      </c>
      <c r="AM54" s="222"/>
      <c r="AN54" s="238">
        <v>50.947745901639301</v>
      </c>
      <c r="AO54" s="239">
        <v>50.1366120218579</v>
      </c>
      <c r="AP54" s="240">
        <v>50.542178961748597</v>
      </c>
      <c r="AQ54" s="222"/>
      <c r="AR54" s="243">
        <v>52.093091334894602</v>
      </c>
      <c r="AS54" s="223"/>
      <c r="AT54" s="246">
        <v>5.0342703889529803</v>
      </c>
      <c r="AU54" s="247">
        <v>8.5266613538355607</v>
      </c>
      <c r="AV54" s="247">
        <v>9.8999393129912594</v>
      </c>
      <c r="AW54" s="247">
        <v>24.296653961307399</v>
      </c>
      <c r="AX54" s="247">
        <v>11.5919347376533</v>
      </c>
      <c r="AY54" s="248">
        <v>11.6633150563048</v>
      </c>
      <c r="AZ54" s="224"/>
      <c r="BA54" s="238">
        <v>2.2633455643013498</v>
      </c>
      <c r="BB54" s="239">
        <v>11.739065274031001</v>
      </c>
      <c r="BC54" s="240">
        <v>6.7534896634834602</v>
      </c>
      <c r="BD54" s="224"/>
      <c r="BE54" s="250">
        <v>10.2575968296063</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honeticPr fontId="29"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2"/>
  <sheetViews>
    <sheetView zoomScale="77" zoomScaleNormal="77" workbookViewId="0">
      <selection activeCell="W32" sqref="W32"/>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 min="33" max="33" width="10.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2"/>
      <c r="D2" s="207" t="s">
        <v>79</v>
      </c>
      <c r="E2" s="208"/>
      <c r="G2" s="201" t="s">
        <v>112</v>
      </c>
      <c r="H2" s="202"/>
      <c r="I2" s="202"/>
      <c r="J2" s="202"/>
      <c r="K2" s="202"/>
      <c r="L2" s="202"/>
      <c r="M2" s="202"/>
      <c r="N2" s="202"/>
      <c r="O2" s="202"/>
      <c r="P2" s="202"/>
      <c r="Q2" s="202"/>
      <c r="R2" s="202"/>
      <c r="T2" s="201" t="s">
        <v>113</v>
      </c>
      <c r="U2" s="202"/>
      <c r="V2" s="202"/>
      <c r="W2" s="202"/>
      <c r="X2" s="202"/>
      <c r="Y2" s="202"/>
      <c r="Z2" s="202"/>
      <c r="AA2" s="202"/>
      <c r="AB2" s="202"/>
      <c r="AC2" s="202"/>
      <c r="AD2" s="202"/>
      <c r="AE2" s="202"/>
      <c r="AF2" s="3"/>
      <c r="AG2" s="201" t="s">
        <v>114</v>
      </c>
      <c r="AH2" s="202"/>
      <c r="AI2" s="202"/>
      <c r="AJ2" s="202"/>
      <c r="AK2" s="202"/>
      <c r="AL2" s="202"/>
      <c r="AM2" s="202"/>
      <c r="AN2" s="202"/>
      <c r="AO2" s="202"/>
      <c r="AP2" s="202"/>
      <c r="AQ2" s="202"/>
      <c r="AR2" s="202"/>
      <c r="AT2" s="201" t="s">
        <v>115</v>
      </c>
      <c r="AU2" s="202"/>
      <c r="AV2" s="202"/>
      <c r="AW2" s="202"/>
      <c r="AX2" s="202"/>
      <c r="AY2" s="202"/>
      <c r="AZ2" s="202"/>
      <c r="BA2" s="202"/>
      <c r="BB2" s="202"/>
      <c r="BC2" s="202"/>
      <c r="BD2" s="202"/>
      <c r="BE2" s="202"/>
    </row>
    <row r="3" spans="1:57" x14ac:dyDescent="0.2">
      <c r="A3" s="31"/>
      <c r="B3" s="31"/>
      <c r="C3" s="2"/>
      <c r="D3" s="209" t="s">
        <v>84</v>
      </c>
      <c r="E3" s="211" t="s">
        <v>85</v>
      </c>
      <c r="F3" s="4"/>
      <c r="G3" s="199" t="s">
        <v>65</v>
      </c>
      <c r="H3" s="195" t="s">
        <v>66</v>
      </c>
      <c r="I3" s="195" t="s">
        <v>86</v>
      </c>
      <c r="J3" s="195" t="s">
        <v>68</v>
      </c>
      <c r="K3" s="195" t="s">
        <v>87</v>
      </c>
      <c r="L3" s="197" t="s">
        <v>88</v>
      </c>
      <c r="M3" s="4"/>
      <c r="N3" s="199" t="s">
        <v>70</v>
      </c>
      <c r="O3" s="195" t="s">
        <v>71</v>
      </c>
      <c r="P3" s="197" t="s">
        <v>89</v>
      </c>
      <c r="Q3" s="2"/>
      <c r="R3" s="203" t="s">
        <v>90</v>
      </c>
      <c r="S3" s="2"/>
      <c r="T3" s="199" t="s">
        <v>65</v>
      </c>
      <c r="U3" s="195" t="s">
        <v>66</v>
      </c>
      <c r="V3" s="195" t="s">
        <v>86</v>
      </c>
      <c r="W3" s="195" t="s">
        <v>68</v>
      </c>
      <c r="X3" s="195" t="s">
        <v>87</v>
      </c>
      <c r="Y3" s="197" t="s">
        <v>88</v>
      </c>
      <c r="Z3" s="2"/>
      <c r="AA3" s="199" t="s">
        <v>70</v>
      </c>
      <c r="AB3" s="195" t="s">
        <v>71</v>
      </c>
      <c r="AC3" s="197" t="s">
        <v>89</v>
      </c>
      <c r="AD3" s="1"/>
      <c r="AE3" s="205" t="s">
        <v>90</v>
      </c>
      <c r="AF3" s="36"/>
      <c r="AG3" s="199" t="s">
        <v>65</v>
      </c>
      <c r="AH3" s="195" t="s">
        <v>66</v>
      </c>
      <c r="AI3" s="195" t="s">
        <v>86</v>
      </c>
      <c r="AJ3" s="195" t="s">
        <v>68</v>
      </c>
      <c r="AK3" s="195" t="s">
        <v>87</v>
      </c>
      <c r="AL3" s="197" t="s">
        <v>88</v>
      </c>
      <c r="AM3" s="4"/>
      <c r="AN3" s="199" t="s">
        <v>70</v>
      </c>
      <c r="AO3" s="195" t="s">
        <v>71</v>
      </c>
      <c r="AP3" s="197" t="s">
        <v>89</v>
      </c>
      <c r="AQ3" s="2"/>
      <c r="AR3" s="203" t="s">
        <v>90</v>
      </c>
      <c r="AS3" s="2"/>
      <c r="AT3" s="199" t="s">
        <v>65</v>
      </c>
      <c r="AU3" s="195" t="s">
        <v>66</v>
      </c>
      <c r="AV3" s="195" t="s">
        <v>86</v>
      </c>
      <c r="AW3" s="195" t="s">
        <v>68</v>
      </c>
      <c r="AX3" s="195" t="s">
        <v>87</v>
      </c>
      <c r="AY3" s="197" t="s">
        <v>88</v>
      </c>
      <c r="AZ3" s="2"/>
      <c r="BA3" s="199" t="s">
        <v>70</v>
      </c>
      <c r="BB3" s="195" t="s">
        <v>71</v>
      </c>
      <c r="BC3" s="197" t="s">
        <v>89</v>
      </c>
      <c r="BD3" s="1"/>
      <c r="BE3" s="205" t="s">
        <v>90</v>
      </c>
    </row>
    <row r="4" spans="1:57" x14ac:dyDescent="0.2">
      <c r="A4" s="31"/>
      <c r="B4" s="31"/>
      <c r="C4" s="2"/>
      <c r="D4" s="210"/>
      <c r="E4" s="212"/>
      <c r="F4" s="4"/>
      <c r="G4" s="200"/>
      <c r="H4" s="196"/>
      <c r="I4" s="196"/>
      <c r="J4" s="196"/>
      <c r="K4" s="196"/>
      <c r="L4" s="198"/>
      <c r="M4" s="4"/>
      <c r="N4" s="200"/>
      <c r="O4" s="196"/>
      <c r="P4" s="198"/>
      <c r="Q4" s="2"/>
      <c r="R4" s="204"/>
      <c r="S4" s="2"/>
      <c r="T4" s="200"/>
      <c r="U4" s="196"/>
      <c r="V4" s="196"/>
      <c r="W4" s="196"/>
      <c r="X4" s="196"/>
      <c r="Y4" s="198"/>
      <c r="Z4" s="2"/>
      <c r="AA4" s="200"/>
      <c r="AB4" s="196"/>
      <c r="AC4" s="198"/>
      <c r="AD4" s="1"/>
      <c r="AE4" s="206"/>
      <c r="AF4" s="37"/>
      <c r="AG4" s="200"/>
      <c r="AH4" s="196"/>
      <c r="AI4" s="196"/>
      <c r="AJ4" s="196"/>
      <c r="AK4" s="196"/>
      <c r="AL4" s="198"/>
      <c r="AM4" s="4"/>
      <c r="AN4" s="200"/>
      <c r="AO4" s="196"/>
      <c r="AP4" s="198"/>
      <c r="AQ4" s="2"/>
      <c r="AR4" s="204"/>
      <c r="AS4" s="2"/>
      <c r="AT4" s="200"/>
      <c r="AU4" s="196"/>
      <c r="AV4" s="196"/>
      <c r="AW4" s="196"/>
      <c r="AX4" s="196"/>
      <c r="AY4" s="198"/>
      <c r="AZ4" s="2"/>
      <c r="BA4" s="200"/>
      <c r="BB4" s="196"/>
      <c r="BC4" s="198"/>
      <c r="BD4" s="1"/>
      <c r="BE4" s="206"/>
    </row>
    <row r="5" spans="1:57" ht="14.25" x14ac:dyDescent="0.2">
      <c r="A5" s="32"/>
      <c r="B5" s="32"/>
      <c r="C5" s="2"/>
      <c r="D5" s="2"/>
      <c r="E5" s="5"/>
      <c r="F5" s="6"/>
      <c r="G5" s="7"/>
      <c r="H5" s="7"/>
      <c r="I5" s="7"/>
      <c r="J5" s="7"/>
      <c r="K5" s="7"/>
      <c r="L5" s="7"/>
      <c r="M5" s="6"/>
      <c r="N5" s="7"/>
      <c r="O5" s="7"/>
      <c r="P5" s="7"/>
      <c r="Q5" s="6"/>
      <c r="R5" s="7"/>
      <c r="S5" s="6"/>
      <c r="T5" s="7"/>
      <c r="U5" s="7"/>
      <c r="V5" s="7"/>
      <c r="W5" s="7"/>
      <c r="X5" s="7"/>
      <c r="Y5" s="7"/>
      <c r="Z5" s="6"/>
      <c r="AA5" s="7"/>
      <c r="AB5" s="7"/>
      <c r="AC5" s="7"/>
      <c r="AD5" s="6"/>
      <c r="AE5" s="7"/>
      <c r="AF5" s="7"/>
      <c r="AG5" s="7"/>
      <c r="AH5" s="7"/>
      <c r="AI5" s="7"/>
      <c r="AJ5" s="7"/>
      <c r="AK5" s="7"/>
      <c r="AL5" s="7"/>
      <c r="AM5" s="6"/>
      <c r="AN5" s="7"/>
      <c r="AO5" s="7"/>
      <c r="AP5" s="7"/>
      <c r="AQ5" s="6"/>
      <c r="AR5" s="7"/>
      <c r="AS5" s="6"/>
      <c r="AT5" s="7"/>
      <c r="AU5" s="7"/>
      <c r="AV5" s="7"/>
      <c r="AW5" s="7"/>
      <c r="AX5" s="7"/>
      <c r="AY5" s="7"/>
      <c r="AZ5" s="6"/>
      <c r="BA5" s="7"/>
      <c r="BB5" s="7"/>
      <c r="BC5" s="7"/>
      <c r="BD5" s="6"/>
      <c r="BE5" s="7"/>
    </row>
    <row r="6" spans="1:57" x14ac:dyDescent="0.2">
      <c r="A6" s="18" t="s">
        <v>13</v>
      </c>
      <c r="B6" s="2" t="str">
        <f>TRIM(A6)</f>
        <v>United States</v>
      </c>
      <c r="C6" s="8"/>
      <c r="D6" s="22" t="s">
        <v>91</v>
      </c>
      <c r="E6" s="25" t="s">
        <v>92</v>
      </c>
      <c r="F6" s="2"/>
      <c r="G6" s="278">
        <v>132.43881481495399</v>
      </c>
      <c r="H6" s="279">
        <v>139.92427742717101</v>
      </c>
      <c r="I6" s="279">
        <v>147.093853870213</v>
      </c>
      <c r="J6" s="279">
        <v>147.528022677688</v>
      </c>
      <c r="K6" s="279">
        <v>140.21398434961799</v>
      </c>
      <c r="L6" s="280">
        <v>141.93394802776001</v>
      </c>
      <c r="M6" s="256"/>
      <c r="N6" s="286">
        <v>143.22472256067999</v>
      </c>
      <c r="O6" s="287">
        <v>146.435398485804</v>
      </c>
      <c r="P6" s="288">
        <v>144.851652119726</v>
      </c>
      <c r="Q6" s="256"/>
      <c r="R6" s="294">
        <v>142.84769462236201</v>
      </c>
      <c r="S6" s="253"/>
      <c r="T6" s="258">
        <v>0.33428896363095401</v>
      </c>
      <c r="U6" s="259">
        <v>-0.11844479820928699</v>
      </c>
      <c r="V6" s="259">
        <v>-1.2244102546109099</v>
      </c>
      <c r="W6" s="259">
        <v>-1.9357231174229601</v>
      </c>
      <c r="X6" s="259">
        <v>-1.6482075153718401</v>
      </c>
      <c r="Y6" s="260">
        <v>-1.0152655276471401</v>
      </c>
      <c r="Z6" s="252"/>
      <c r="AA6" s="261">
        <v>-1.55839008524037</v>
      </c>
      <c r="AB6" s="262">
        <v>-0.17923846059919599</v>
      </c>
      <c r="AC6" s="263">
        <v>-0.84886599290652898</v>
      </c>
      <c r="AD6" s="252"/>
      <c r="AE6" s="269">
        <v>-0.94378209947949998</v>
      </c>
      <c r="AF6" s="28"/>
      <c r="AG6" s="324">
        <v>147.461046705245</v>
      </c>
      <c r="AH6" s="325">
        <v>147.74513648542199</v>
      </c>
      <c r="AI6" s="325">
        <v>152.784509163991</v>
      </c>
      <c r="AJ6" s="325">
        <v>161.371872869605</v>
      </c>
      <c r="AK6" s="325">
        <v>149.48936032414201</v>
      </c>
      <c r="AL6" s="326">
        <v>151.94135590585699</v>
      </c>
      <c r="AM6" s="302"/>
      <c r="AN6" s="332">
        <v>154.892838257286</v>
      </c>
      <c r="AO6" s="333">
        <v>158.07596916125101</v>
      </c>
      <c r="AP6" s="334">
        <v>156.50064806259499</v>
      </c>
      <c r="AQ6" s="302"/>
      <c r="AR6" s="340">
        <v>153.37874373421701</v>
      </c>
      <c r="AS6" s="299"/>
      <c r="AT6" s="304">
        <v>0.174224101181047</v>
      </c>
      <c r="AU6" s="305">
        <v>-1.90200757398472</v>
      </c>
      <c r="AV6" s="305">
        <v>-4.6753401245102602</v>
      </c>
      <c r="AW6" s="305">
        <v>8.2924722107456308</v>
      </c>
      <c r="AX6" s="305">
        <v>2.57687500244197</v>
      </c>
      <c r="AY6" s="306">
        <v>0.83579670399767603</v>
      </c>
      <c r="AZ6" s="298"/>
      <c r="BA6" s="307">
        <v>1.2516530901537501E-2</v>
      </c>
      <c r="BB6" s="308">
        <v>0.50082576618712804</v>
      </c>
      <c r="BC6" s="309">
        <v>0.26477467903687701</v>
      </c>
      <c r="BD6" s="298"/>
      <c r="BE6" s="315">
        <v>0.65120533502711198</v>
      </c>
    </row>
    <row r="7" spans="1:57" x14ac:dyDescent="0.2">
      <c r="A7" s="19" t="s">
        <v>93</v>
      </c>
      <c r="B7" s="2" t="str">
        <f>TRIM(A7)</f>
        <v>Virginia</v>
      </c>
      <c r="C7" s="9"/>
      <c r="D7" s="23" t="s">
        <v>91</v>
      </c>
      <c r="E7" s="26" t="s">
        <v>92</v>
      </c>
      <c r="F7" s="2"/>
      <c r="G7" s="281">
        <v>98.017967040559896</v>
      </c>
      <c r="H7" s="257">
        <v>105.787628755713</v>
      </c>
      <c r="I7" s="257">
        <v>109.44081970664</v>
      </c>
      <c r="J7" s="257">
        <v>110.94109438076801</v>
      </c>
      <c r="K7" s="257">
        <v>109.099579160472</v>
      </c>
      <c r="L7" s="282">
        <v>107.210186030469</v>
      </c>
      <c r="M7" s="257"/>
      <c r="N7" s="289">
        <v>111.54684653077</v>
      </c>
      <c r="O7" s="297">
        <v>110.879812143047</v>
      </c>
      <c r="P7" s="290">
        <v>111.209695982257</v>
      </c>
      <c r="Q7" s="257"/>
      <c r="R7" s="295">
        <v>108.420045805919</v>
      </c>
      <c r="S7" s="254"/>
      <c r="T7" s="270">
        <v>-1.8086916088188101</v>
      </c>
      <c r="U7" s="255">
        <v>-2.3521596040666801</v>
      </c>
      <c r="V7" s="255">
        <v>-1.5723163549311401</v>
      </c>
      <c r="W7" s="255">
        <v>0.33078121101582603</v>
      </c>
      <c r="X7" s="255">
        <v>2.4277909562017101</v>
      </c>
      <c r="Y7" s="271">
        <v>-0.265009045677564</v>
      </c>
      <c r="Z7" s="255"/>
      <c r="AA7" s="264">
        <v>5.5392548053997404</v>
      </c>
      <c r="AB7" s="277">
        <v>4.3915818204099999</v>
      </c>
      <c r="AC7" s="265">
        <v>4.9685281049519299</v>
      </c>
      <c r="AD7" s="255"/>
      <c r="AE7" s="275">
        <v>1.2682979723639201</v>
      </c>
      <c r="AF7" s="29"/>
      <c r="AG7" s="327">
        <v>103.899547522169</v>
      </c>
      <c r="AH7" s="303">
        <v>107.583577726466</v>
      </c>
      <c r="AI7" s="303">
        <v>110.529635610447</v>
      </c>
      <c r="AJ7" s="303">
        <v>115.25938802156</v>
      </c>
      <c r="AK7" s="303">
        <v>107.345360306892</v>
      </c>
      <c r="AL7" s="328">
        <v>109.105842283268</v>
      </c>
      <c r="AM7" s="303"/>
      <c r="AN7" s="335">
        <v>111.34944994979099</v>
      </c>
      <c r="AO7" s="343">
        <v>111.588049736196</v>
      </c>
      <c r="AP7" s="336">
        <v>111.468972994311</v>
      </c>
      <c r="AQ7" s="303"/>
      <c r="AR7" s="341">
        <v>109.83085454095399</v>
      </c>
      <c r="AS7" s="300"/>
      <c r="AT7" s="316">
        <v>1.7080488267526699</v>
      </c>
      <c r="AU7" s="301">
        <v>0.40947053699338098</v>
      </c>
      <c r="AV7" s="301">
        <v>-2.3640396889388802</v>
      </c>
      <c r="AW7" s="301">
        <v>8.44886808857148</v>
      </c>
      <c r="AX7" s="301">
        <v>3.09956144783609</v>
      </c>
      <c r="AY7" s="317">
        <v>2.2715480184021302</v>
      </c>
      <c r="AZ7" s="301"/>
      <c r="BA7" s="310">
        <v>1.79649854381265</v>
      </c>
      <c r="BB7" s="323">
        <v>1.7506054135550599</v>
      </c>
      <c r="BC7" s="311">
        <v>1.7742174737320699</v>
      </c>
      <c r="BD7" s="301"/>
      <c r="BE7" s="321">
        <v>2.1166922807116002</v>
      </c>
    </row>
    <row r="8" spans="1:57" x14ac:dyDescent="0.2">
      <c r="A8" s="20" t="s">
        <v>41</v>
      </c>
      <c r="B8" s="2" t="str">
        <f t="shared" ref="B8:B43" si="0">TRIM(A8)</f>
        <v>Norfolk/Virginia Beach, VA</v>
      </c>
      <c r="C8" s="2"/>
      <c r="D8" s="23" t="s">
        <v>91</v>
      </c>
      <c r="E8" s="26" t="s">
        <v>92</v>
      </c>
      <c r="F8" s="2"/>
      <c r="G8" s="281">
        <v>87.316146902932402</v>
      </c>
      <c r="H8" s="257">
        <v>87.801503164007698</v>
      </c>
      <c r="I8" s="257">
        <v>89.286375443933906</v>
      </c>
      <c r="J8" s="257">
        <v>89.641079747067394</v>
      </c>
      <c r="K8" s="257">
        <v>91.946782193790696</v>
      </c>
      <c r="L8" s="282">
        <v>89.335092617284502</v>
      </c>
      <c r="M8" s="257"/>
      <c r="N8" s="289">
        <v>101.5071563907</v>
      </c>
      <c r="O8" s="297">
        <v>103.40217071996599</v>
      </c>
      <c r="P8" s="290">
        <v>102.457148885216</v>
      </c>
      <c r="Q8" s="257"/>
      <c r="R8" s="295">
        <v>93.6711990656311</v>
      </c>
      <c r="S8" s="254"/>
      <c r="T8" s="270">
        <v>2.22529044145229</v>
      </c>
      <c r="U8" s="255">
        <v>5.5067913135550997E-2</v>
      </c>
      <c r="V8" s="255">
        <v>-1.6724269406602901</v>
      </c>
      <c r="W8" s="255">
        <v>-0.43589032916561299</v>
      </c>
      <c r="X8" s="255">
        <v>1.0425601813460099</v>
      </c>
      <c r="Y8" s="271">
        <v>0.17648579155764901</v>
      </c>
      <c r="Z8" s="255"/>
      <c r="AA8" s="264">
        <v>3.5360304856459202</v>
      </c>
      <c r="AB8" s="277">
        <v>2.1090742057959102</v>
      </c>
      <c r="AC8" s="265">
        <v>2.8424251988782401</v>
      </c>
      <c r="AD8" s="255"/>
      <c r="AE8" s="275">
        <v>1.3194162352713801</v>
      </c>
      <c r="AF8" s="29"/>
      <c r="AG8" s="327">
        <v>96.639756806554004</v>
      </c>
      <c r="AH8" s="303">
        <v>96.781320951955195</v>
      </c>
      <c r="AI8" s="303">
        <v>97.0695512532252</v>
      </c>
      <c r="AJ8" s="303">
        <v>103.92786884360901</v>
      </c>
      <c r="AK8" s="303">
        <v>97.043573702462893</v>
      </c>
      <c r="AL8" s="328">
        <v>98.414309156299396</v>
      </c>
      <c r="AM8" s="303"/>
      <c r="AN8" s="335">
        <v>105.84750908036</v>
      </c>
      <c r="AO8" s="343">
        <v>108.190236875992</v>
      </c>
      <c r="AP8" s="336">
        <v>107.029616104322</v>
      </c>
      <c r="AQ8" s="303"/>
      <c r="AR8" s="341">
        <v>101.16531404447301</v>
      </c>
      <c r="AS8" s="300"/>
      <c r="AT8" s="316">
        <v>-0.49616314323468902</v>
      </c>
      <c r="AU8" s="301">
        <v>-0.54033431284343203</v>
      </c>
      <c r="AV8" s="301">
        <v>-7.18518470205996</v>
      </c>
      <c r="AW8" s="301">
        <v>8.2656468934816498</v>
      </c>
      <c r="AX8" s="301">
        <v>-0.44013138459066098</v>
      </c>
      <c r="AY8" s="317">
        <v>-0.21275158732025101</v>
      </c>
      <c r="AZ8" s="301"/>
      <c r="BA8" s="310">
        <v>-3.4596863028065599</v>
      </c>
      <c r="BB8" s="323">
        <v>-2.1432463776559501</v>
      </c>
      <c r="BC8" s="311">
        <v>-2.7932718138281398</v>
      </c>
      <c r="BD8" s="301"/>
      <c r="BE8" s="321">
        <v>-1.05595600716921</v>
      </c>
    </row>
    <row r="9" spans="1:57" ht="14.25" x14ac:dyDescent="0.25">
      <c r="A9" s="20" t="s">
        <v>94</v>
      </c>
      <c r="B9" s="40" t="s">
        <v>57</v>
      </c>
      <c r="C9" s="2"/>
      <c r="D9" s="23" t="s">
        <v>91</v>
      </c>
      <c r="E9" s="26" t="s">
        <v>92</v>
      </c>
      <c r="F9" s="2"/>
      <c r="G9" s="281">
        <v>90.712916814060193</v>
      </c>
      <c r="H9" s="257">
        <v>100.823751167746</v>
      </c>
      <c r="I9" s="257">
        <v>101.391060579263</v>
      </c>
      <c r="J9" s="257">
        <v>102.064324279899</v>
      </c>
      <c r="K9" s="257">
        <v>100.429546205177</v>
      </c>
      <c r="L9" s="282">
        <v>99.580198436560394</v>
      </c>
      <c r="M9" s="257"/>
      <c r="N9" s="289">
        <v>105.259820130078</v>
      </c>
      <c r="O9" s="297">
        <v>102.469754955027</v>
      </c>
      <c r="P9" s="290">
        <v>103.864899566369</v>
      </c>
      <c r="Q9" s="257"/>
      <c r="R9" s="295">
        <v>100.864201352408</v>
      </c>
      <c r="S9" s="254"/>
      <c r="T9" s="270">
        <v>-1.06174842633157</v>
      </c>
      <c r="U9" s="255">
        <v>0.24196946873794301</v>
      </c>
      <c r="V9" s="255">
        <v>-0.63926713146640302</v>
      </c>
      <c r="W9" s="255">
        <v>3.1089405812907098</v>
      </c>
      <c r="X9" s="255">
        <v>6.0167947778215902</v>
      </c>
      <c r="Y9" s="271">
        <v>1.71243569020834</v>
      </c>
      <c r="Z9" s="255"/>
      <c r="AA9" s="264">
        <v>6.1919948529898203</v>
      </c>
      <c r="AB9" s="277">
        <v>7.2226933987645801</v>
      </c>
      <c r="AC9" s="265">
        <v>6.58073860705092</v>
      </c>
      <c r="AD9" s="255"/>
      <c r="AE9" s="275">
        <v>3.1521082377346801</v>
      </c>
      <c r="AF9" s="29"/>
      <c r="AG9" s="327">
        <v>92.124476093988505</v>
      </c>
      <c r="AH9" s="303">
        <v>97.835237988776996</v>
      </c>
      <c r="AI9" s="303">
        <v>98.755333904572893</v>
      </c>
      <c r="AJ9" s="303">
        <v>101.305685900903</v>
      </c>
      <c r="AK9" s="303">
        <v>95.483726734559397</v>
      </c>
      <c r="AL9" s="328">
        <v>97.269882912436003</v>
      </c>
      <c r="AM9" s="303"/>
      <c r="AN9" s="335">
        <v>100.237580906155</v>
      </c>
      <c r="AO9" s="343">
        <v>100.114135896047</v>
      </c>
      <c r="AP9" s="336">
        <v>100.17563503374301</v>
      </c>
      <c r="AQ9" s="303"/>
      <c r="AR9" s="341">
        <v>98.138263071726598</v>
      </c>
      <c r="AS9" s="300"/>
      <c r="AT9" s="316">
        <v>-7.2098156348432405E-2</v>
      </c>
      <c r="AU9" s="301">
        <v>1.0871169297212</v>
      </c>
      <c r="AV9" s="301">
        <v>-1.51133386181594</v>
      </c>
      <c r="AW9" s="301">
        <v>5.7280988286850496</v>
      </c>
      <c r="AX9" s="301">
        <v>2.1759541084612</v>
      </c>
      <c r="AY9" s="317">
        <v>1.5260083345876301</v>
      </c>
      <c r="AZ9" s="301"/>
      <c r="BA9" s="310">
        <v>2.2880874609007198</v>
      </c>
      <c r="BB9" s="323">
        <v>2.2631094537948502</v>
      </c>
      <c r="BC9" s="311">
        <v>2.27502995995268</v>
      </c>
      <c r="BD9" s="301"/>
      <c r="BE9" s="321">
        <v>1.75136132371321</v>
      </c>
    </row>
    <row r="10" spans="1:57" x14ac:dyDescent="0.2">
      <c r="A10" s="20" t="s">
        <v>95</v>
      </c>
      <c r="B10" s="2" t="str">
        <f t="shared" si="0"/>
        <v>Virginia Area</v>
      </c>
      <c r="C10" s="2"/>
      <c r="D10" s="23" t="s">
        <v>91</v>
      </c>
      <c r="E10" s="26" t="s">
        <v>92</v>
      </c>
      <c r="F10" s="2"/>
      <c r="G10" s="281">
        <v>90.285645874085304</v>
      </c>
      <c r="H10" s="257">
        <v>94.348807602750796</v>
      </c>
      <c r="I10" s="257">
        <v>96.562987297862506</v>
      </c>
      <c r="J10" s="257">
        <v>96.529001303519493</v>
      </c>
      <c r="K10" s="257">
        <v>95.696844603919402</v>
      </c>
      <c r="L10" s="282">
        <v>94.962886561255999</v>
      </c>
      <c r="M10" s="257"/>
      <c r="N10" s="289">
        <v>107.272698264499</v>
      </c>
      <c r="O10" s="297">
        <v>105.211169477911</v>
      </c>
      <c r="P10" s="290">
        <v>106.228882683078</v>
      </c>
      <c r="Q10" s="257"/>
      <c r="R10" s="295">
        <v>98.239448338944996</v>
      </c>
      <c r="S10" s="254"/>
      <c r="T10" s="270">
        <v>-3.20911654590414</v>
      </c>
      <c r="U10" s="255">
        <v>-2.1845807500087799</v>
      </c>
      <c r="V10" s="255">
        <v>-1.7182600287646701</v>
      </c>
      <c r="W10" s="255">
        <v>-1.8125319360396199</v>
      </c>
      <c r="X10" s="255">
        <v>-2.7470373204700702</v>
      </c>
      <c r="Y10" s="271">
        <v>-2.0983590338443601</v>
      </c>
      <c r="Z10" s="255"/>
      <c r="AA10" s="264">
        <v>2.26926573548121</v>
      </c>
      <c r="AB10" s="277">
        <v>0.17320289084451401</v>
      </c>
      <c r="AC10" s="265">
        <v>1.2106403350994299</v>
      </c>
      <c r="AD10" s="255"/>
      <c r="AE10" s="275">
        <v>-0.880323810848059</v>
      </c>
      <c r="AF10" s="29"/>
      <c r="AG10" s="327">
        <v>105.01191078561899</v>
      </c>
      <c r="AH10" s="303">
        <v>104.859266899812</v>
      </c>
      <c r="AI10" s="303">
        <v>107.799614977758</v>
      </c>
      <c r="AJ10" s="303">
        <v>113.52961964116</v>
      </c>
      <c r="AK10" s="303">
        <v>108.241231768246</v>
      </c>
      <c r="AL10" s="328">
        <v>107.9136443487</v>
      </c>
      <c r="AM10" s="303"/>
      <c r="AN10" s="335">
        <v>116.69895152695599</v>
      </c>
      <c r="AO10" s="343">
        <v>115.3553458606</v>
      </c>
      <c r="AP10" s="336">
        <v>116.03556466516901</v>
      </c>
      <c r="AQ10" s="303"/>
      <c r="AR10" s="341">
        <v>110.45448823312501</v>
      </c>
      <c r="AS10" s="300"/>
      <c r="AT10" s="316">
        <v>3.30920018827377</v>
      </c>
      <c r="AU10" s="301">
        <v>0.20568154052832799</v>
      </c>
      <c r="AV10" s="301">
        <v>-1.73063745439706</v>
      </c>
      <c r="AW10" s="301">
        <v>11.257075287622801</v>
      </c>
      <c r="AX10" s="301">
        <v>4.1913388954016604</v>
      </c>
      <c r="AY10" s="317">
        <v>3.35079431728618</v>
      </c>
      <c r="AZ10" s="301"/>
      <c r="BA10" s="310">
        <v>3.58780803609995</v>
      </c>
      <c r="BB10" s="323">
        <v>2.2196369467017898</v>
      </c>
      <c r="BC10" s="311">
        <v>2.91310293539832</v>
      </c>
      <c r="BD10" s="301"/>
      <c r="BE10" s="321">
        <v>3.2079611503646501</v>
      </c>
    </row>
    <row r="11" spans="1:57" x14ac:dyDescent="0.2">
      <c r="A11" s="33" t="s">
        <v>96</v>
      </c>
      <c r="B11" s="2" t="str">
        <f t="shared" si="0"/>
        <v>Washington, DC</v>
      </c>
      <c r="C11" s="2"/>
      <c r="D11" s="23" t="s">
        <v>91</v>
      </c>
      <c r="E11" s="26" t="s">
        <v>92</v>
      </c>
      <c r="F11" s="2"/>
      <c r="G11" s="281">
        <v>124.43680596620899</v>
      </c>
      <c r="H11" s="257">
        <v>136.73652280539901</v>
      </c>
      <c r="I11" s="257">
        <v>143.037851688026</v>
      </c>
      <c r="J11" s="257">
        <v>147.063993755018</v>
      </c>
      <c r="K11" s="257">
        <v>145.12588081362901</v>
      </c>
      <c r="L11" s="282">
        <v>140.352531871812</v>
      </c>
      <c r="M11" s="257"/>
      <c r="N11" s="289">
        <v>136.07444350058501</v>
      </c>
      <c r="O11" s="297">
        <v>139.86957279293401</v>
      </c>
      <c r="P11" s="290">
        <v>138.064876391382</v>
      </c>
      <c r="Q11" s="257"/>
      <c r="R11" s="295">
        <v>139.64426955924799</v>
      </c>
      <c r="S11" s="254"/>
      <c r="T11" s="270">
        <v>-10.7924993550777</v>
      </c>
      <c r="U11" s="255">
        <v>-9.7512097339346493</v>
      </c>
      <c r="V11" s="255">
        <v>-13.1209667587803</v>
      </c>
      <c r="W11" s="255">
        <v>-8.8828361659652799</v>
      </c>
      <c r="X11" s="255">
        <v>-2.34169643983109</v>
      </c>
      <c r="Y11" s="271">
        <v>-8.5171105786374106</v>
      </c>
      <c r="Z11" s="255"/>
      <c r="AA11" s="264">
        <v>3.49145033014072</v>
      </c>
      <c r="AB11" s="277">
        <v>4.1305916671039702</v>
      </c>
      <c r="AC11" s="265">
        <v>3.8875653334401101</v>
      </c>
      <c r="AD11" s="255"/>
      <c r="AE11" s="275">
        <v>-5.5865180535145198</v>
      </c>
      <c r="AF11" s="29"/>
      <c r="AG11" s="327">
        <v>127.851795589487</v>
      </c>
      <c r="AH11" s="303">
        <v>134.57228542114299</v>
      </c>
      <c r="AI11" s="303">
        <v>137.73171829254099</v>
      </c>
      <c r="AJ11" s="303">
        <v>142.31259261494401</v>
      </c>
      <c r="AK11" s="303">
        <v>130.52911036123501</v>
      </c>
      <c r="AL11" s="328">
        <v>134.884352548376</v>
      </c>
      <c r="AM11" s="303"/>
      <c r="AN11" s="335">
        <v>128.499927289027</v>
      </c>
      <c r="AO11" s="343">
        <v>131.63038751610301</v>
      </c>
      <c r="AP11" s="336">
        <v>130.106911297007</v>
      </c>
      <c r="AQ11" s="303"/>
      <c r="AR11" s="341">
        <v>133.41700837237599</v>
      </c>
      <c r="AS11" s="300"/>
      <c r="AT11" s="316">
        <v>-2.2008513862467298</v>
      </c>
      <c r="AU11" s="301">
        <v>-2.1764797302894601</v>
      </c>
      <c r="AV11" s="301">
        <v>-6.6275830849827102</v>
      </c>
      <c r="AW11" s="301">
        <v>3.6729301206040801</v>
      </c>
      <c r="AX11" s="301">
        <v>-0.96009997182748896</v>
      </c>
      <c r="AY11" s="317">
        <v>-1.6637873849709299</v>
      </c>
      <c r="AZ11" s="301"/>
      <c r="BA11" s="310">
        <v>-1.64652569994384</v>
      </c>
      <c r="BB11" s="323">
        <v>-1.16627028493886</v>
      </c>
      <c r="BC11" s="311">
        <v>-1.39637659275084</v>
      </c>
      <c r="BD11" s="301"/>
      <c r="BE11" s="321">
        <v>-1.57882359584848</v>
      </c>
    </row>
    <row r="12" spans="1:57" x14ac:dyDescent="0.2">
      <c r="A12" s="20" t="s">
        <v>97</v>
      </c>
      <c r="B12" s="2" t="str">
        <f t="shared" si="0"/>
        <v>Arlington, VA</v>
      </c>
      <c r="C12" s="2"/>
      <c r="D12" s="23" t="s">
        <v>91</v>
      </c>
      <c r="E12" s="26" t="s">
        <v>92</v>
      </c>
      <c r="F12" s="2"/>
      <c r="G12" s="281">
        <v>140.22526129032201</v>
      </c>
      <c r="H12" s="257">
        <v>159.696305795314</v>
      </c>
      <c r="I12" s="257">
        <v>167.37284673052801</v>
      </c>
      <c r="J12" s="257">
        <v>167.115759244689</v>
      </c>
      <c r="K12" s="257">
        <v>155.540370530877</v>
      </c>
      <c r="L12" s="282">
        <v>159.46742565570699</v>
      </c>
      <c r="M12" s="257"/>
      <c r="N12" s="289">
        <v>134.48638317977699</v>
      </c>
      <c r="O12" s="297">
        <v>130.52960747221499</v>
      </c>
      <c r="P12" s="290">
        <v>132.50893051288099</v>
      </c>
      <c r="Q12" s="257"/>
      <c r="R12" s="295">
        <v>151.893125041503</v>
      </c>
      <c r="S12" s="254"/>
      <c r="T12" s="270">
        <v>6.3530531826539098</v>
      </c>
      <c r="U12" s="255">
        <v>2.80544032305284</v>
      </c>
      <c r="V12" s="255">
        <v>-3.59117833954206</v>
      </c>
      <c r="W12" s="255">
        <v>-2.83736081337601</v>
      </c>
      <c r="X12" s="255">
        <v>0.300329454928559</v>
      </c>
      <c r="Y12" s="271">
        <v>0.87528914378677602</v>
      </c>
      <c r="Z12" s="255"/>
      <c r="AA12" s="264">
        <v>3.7611047085889</v>
      </c>
      <c r="AB12" s="277">
        <v>1.58811543856566</v>
      </c>
      <c r="AC12" s="265">
        <v>2.64211329899058</v>
      </c>
      <c r="AD12" s="255"/>
      <c r="AE12" s="275">
        <v>1.2085036026974101</v>
      </c>
      <c r="AF12" s="29"/>
      <c r="AG12" s="327">
        <v>133.10600255084901</v>
      </c>
      <c r="AH12" s="303">
        <v>150.162418772563</v>
      </c>
      <c r="AI12" s="303">
        <v>156.31740657568901</v>
      </c>
      <c r="AJ12" s="303">
        <v>160.02175891560401</v>
      </c>
      <c r="AK12" s="303">
        <v>140.59070735361101</v>
      </c>
      <c r="AL12" s="328">
        <v>148.82403981745301</v>
      </c>
      <c r="AM12" s="303"/>
      <c r="AN12" s="335">
        <v>126.054399535991</v>
      </c>
      <c r="AO12" s="343">
        <v>123.71248652903</v>
      </c>
      <c r="AP12" s="336">
        <v>124.878530824416</v>
      </c>
      <c r="AQ12" s="303"/>
      <c r="AR12" s="341">
        <v>142.017228232691</v>
      </c>
      <c r="AS12" s="300"/>
      <c r="AT12" s="316">
        <v>10.0497705352913</v>
      </c>
      <c r="AU12" s="301">
        <v>7.2063827751400797</v>
      </c>
      <c r="AV12" s="301">
        <v>4.1140641104048301</v>
      </c>
      <c r="AW12" s="301">
        <v>13.273032630661399</v>
      </c>
      <c r="AX12" s="301">
        <v>10.066138788660901</v>
      </c>
      <c r="AY12" s="317">
        <v>9.1425548611013792</v>
      </c>
      <c r="AZ12" s="301"/>
      <c r="BA12" s="310">
        <v>9.1035601867254101</v>
      </c>
      <c r="BB12" s="323">
        <v>7.5915456271970303</v>
      </c>
      <c r="BC12" s="311">
        <v>8.3443302388830496</v>
      </c>
      <c r="BD12" s="301"/>
      <c r="BE12" s="321">
        <v>9.2064582183242099</v>
      </c>
    </row>
    <row r="13" spans="1:57" x14ac:dyDescent="0.2">
      <c r="A13" s="20" t="s">
        <v>38</v>
      </c>
      <c r="B13" s="2" t="str">
        <f t="shared" si="0"/>
        <v>Suburban Virginia Area</v>
      </c>
      <c r="C13" s="2"/>
      <c r="D13" s="23" t="s">
        <v>91</v>
      </c>
      <c r="E13" s="26" t="s">
        <v>92</v>
      </c>
      <c r="F13" s="2"/>
      <c r="G13" s="281">
        <v>111.657784669915</v>
      </c>
      <c r="H13" s="257">
        <v>115.796411012782</v>
      </c>
      <c r="I13" s="257">
        <v>120.38938929001201</v>
      </c>
      <c r="J13" s="257">
        <v>121.93749411764701</v>
      </c>
      <c r="K13" s="257">
        <v>121.276880920162</v>
      </c>
      <c r="L13" s="282">
        <v>118.6657819589</v>
      </c>
      <c r="M13" s="257"/>
      <c r="N13" s="289">
        <v>133.61909523809501</v>
      </c>
      <c r="O13" s="297">
        <v>140.04507841174501</v>
      </c>
      <c r="P13" s="290">
        <v>136.98188056574099</v>
      </c>
      <c r="Q13" s="257"/>
      <c r="R13" s="295">
        <v>123.729566497706</v>
      </c>
      <c r="S13" s="254"/>
      <c r="T13" s="270">
        <v>2.0788567072782098</v>
      </c>
      <c r="U13" s="255">
        <v>-0.39911609629214201</v>
      </c>
      <c r="V13" s="255">
        <v>-9.5219137286392197</v>
      </c>
      <c r="W13" s="255">
        <v>-6.6413855450128603</v>
      </c>
      <c r="X13" s="255">
        <v>2.1581895051711601</v>
      </c>
      <c r="Y13" s="271">
        <v>-2.6034646550781502</v>
      </c>
      <c r="Z13" s="255"/>
      <c r="AA13" s="264">
        <v>10.009183973902999</v>
      </c>
      <c r="AB13" s="277">
        <v>6.1843125843393096</v>
      </c>
      <c r="AC13" s="265">
        <v>8.0827748244601398</v>
      </c>
      <c r="AD13" s="255"/>
      <c r="AE13" s="275">
        <v>0.49086545084896399</v>
      </c>
      <c r="AF13" s="29"/>
      <c r="AG13" s="327">
        <v>124.686954656862</v>
      </c>
      <c r="AH13" s="303">
        <v>121.18349826989601</v>
      </c>
      <c r="AI13" s="303">
        <v>126.754757415895</v>
      </c>
      <c r="AJ13" s="303">
        <v>132.067322912381</v>
      </c>
      <c r="AK13" s="303">
        <v>127.398337024732</v>
      </c>
      <c r="AL13" s="328">
        <v>126.520370800987</v>
      </c>
      <c r="AM13" s="303"/>
      <c r="AN13" s="335">
        <v>137.81732676004401</v>
      </c>
      <c r="AO13" s="343">
        <v>140.65396592814801</v>
      </c>
      <c r="AP13" s="336">
        <v>139.26614715296799</v>
      </c>
      <c r="AQ13" s="303"/>
      <c r="AR13" s="341">
        <v>130.14087184806601</v>
      </c>
      <c r="AS13" s="300"/>
      <c r="AT13" s="316">
        <v>5.7258943361787997</v>
      </c>
      <c r="AU13" s="301">
        <v>1.6939392587709099</v>
      </c>
      <c r="AV13" s="301">
        <v>-4.4523170602872302</v>
      </c>
      <c r="AW13" s="301">
        <v>6.9546084707384699</v>
      </c>
      <c r="AX13" s="301">
        <v>6.76111635707767</v>
      </c>
      <c r="AY13" s="317">
        <v>3.0798388447482798</v>
      </c>
      <c r="AZ13" s="301"/>
      <c r="BA13" s="310">
        <v>4.6623354255045202</v>
      </c>
      <c r="BB13" s="323">
        <v>4.4965373204750696</v>
      </c>
      <c r="BC13" s="311">
        <v>4.5748573943712803</v>
      </c>
      <c r="BD13" s="301"/>
      <c r="BE13" s="321">
        <v>3.47940292386523</v>
      </c>
    </row>
    <row r="14" spans="1:57" x14ac:dyDescent="0.2">
      <c r="A14" s="20" t="s">
        <v>98</v>
      </c>
      <c r="B14" s="2" t="str">
        <f t="shared" si="0"/>
        <v>Alexandria, VA</v>
      </c>
      <c r="C14" s="2"/>
      <c r="D14" s="23" t="s">
        <v>91</v>
      </c>
      <c r="E14" s="26" t="s">
        <v>92</v>
      </c>
      <c r="F14" s="2"/>
      <c r="G14" s="281">
        <v>114.394431563201</v>
      </c>
      <c r="H14" s="257">
        <v>121.19088505747099</v>
      </c>
      <c r="I14" s="257">
        <v>126.524262777629</v>
      </c>
      <c r="J14" s="257">
        <v>139.24426552462501</v>
      </c>
      <c r="K14" s="257">
        <v>158.27744837493199</v>
      </c>
      <c r="L14" s="282">
        <v>135.72647739691999</v>
      </c>
      <c r="M14" s="257"/>
      <c r="N14" s="289">
        <v>151.53635265277501</v>
      </c>
      <c r="O14" s="297">
        <v>147.99880423641901</v>
      </c>
      <c r="P14" s="290">
        <v>149.745707738867</v>
      </c>
      <c r="Q14" s="257"/>
      <c r="R14" s="295">
        <v>140.841870957564</v>
      </c>
      <c r="S14" s="254"/>
      <c r="T14" s="270">
        <v>-2.0137172453629701</v>
      </c>
      <c r="U14" s="255">
        <v>-2.64559593563005</v>
      </c>
      <c r="V14" s="255">
        <v>1.0546514873430199</v>
      </c>
      <c r="W14" s="255">
        <v>9.0374725922077204</v>
      </c>
      <c r="X14" s="255">
        <v>28.386754199596599</v>
      </c>
      <c r="Y14" s="271">
        <v>9.8088651017529802</v>
      </c>
      <c r="Z14" s="255"/>
      <c r="AA14" s="264">
        <v>30.454779852045601</v>
      </c>
      <c r="AB14" s="277">
        <v>28.604002737487701</v>
      </c>
      <c r="AC14" s="265">
        <v>29.519850696121601</v>
      </c>
      <c r="AD14" s="255"/>
      <c r="AE14" s="275">
        <v>16.257012254894899</v>
      </c>
      <c r="AF14" s="29"/>
      <c r="AG14" s="327">
        <v>111.06254748430101</v>
      </c>
      <c r="AH14" s="303">
        <v>114.715338052585</v>
      </c>
      <c r="AI14" s="303">
        <v>118.779592825981</v>
      </c>
      <c r="AJ14" s="303">
        <v>130.15124380403401</v>
      </c>
      <c r="AK14" s="303">
        <v>126.727606280193</v>
      </c>
      <c r="AL14" s="328">
        <v>121.084830745465</v>
      </c>
      <c r="AM14" s="303"/>
      <c r="AN14" s="335">
        <v>122.581957683741</v>
      </c>
      <c r="AO14" s="343">
        <v>121.99924496824801</v>
      </c>
      <c r="AP14" s="336">
        <v>122.28564200098501</v>
      </c>
      <c r="AQ14" s="303"/>
      <c r="AR14" s="341">
        <v>121.477894317245</v>
      </c>
      <c r="AS14" s="300"/>
      <c r="AT14" s="316">
        <v>-0.85721501845853398</v>
      </c>
      <c r="AU14" s="301">
        <v>-2.0592662142399001</v>
      </c>
      <c r="AV14" s="301">
        <v>-4.7831316470727696</v>
      </c>
      <c r="AW14" s="301">
        <v>9.5484587824515792</v>
      </c>
      <c r="AX14" s="301">
        <v>8.4591667067906098</v>
      </c>
      <c r="AY14" s="317">
        <v>2.5461328556305798</v>
      </c>
      <c r="AZ14" s="301"/>
      <c r="BA14" s="310">
        <v>5.2850153567116704</v>
      </c>
      <c r="BB14" s="323">
        <v>6.4711773350169599</v>
      </c>
      <c r="BC14" s="311">
        <v>5.8793628195182102</v>
      </c>
      <c r="BD14" s="301"/>
      <c r="BE14" s="321">
        <v>3.5930797560702099</v>
      </c>
    </row>
    <row r="15" spans="1:57" x14ac:dyDescent="0.2">
      <c r="A15" s="20" t="s">
        <v>37</v>
      </c>
      <c r="B15" s="2" t="str">
        <f t="shared" si="0"/>
        <v>Fairfax/Tysons Corner, VA</v>
      </c>
      <c r="C15" s="2"/>
      <c r="D15" s="23" t="s">
        <v>91</v>
      </c>
      <c r="E15" s="26" t="s">
        <v>92</v>
      </c>
      <c r="F15" s="2"/>
      <c r="G15" s="281">
        <v>124.779905197777</v>
      </c>
      <c r="H15" s="257">
        <v>147.68630784459199</v>
      </c>
      <c r="I15" s="257">
        <v>156.81845796366699</v>
      </c>
      <c r="J15" s="257">
        <v>158.53506582945101</v>
      </c>
      <c r="K15" s="257">
        <v>139.32093497757799</v>
      </c>
      <c r="L15" s="282">
        <v>147.18758748999099</v>
      </c>
      <c r="M15" s="257"/>
      <c r="N15" s="289">
        <v>122.691371191135</v>
      </c>
      <c r="O15" s="297">
        <v>123.18645714285699</v>
      </c>
      <c r="P15" s="290">
        <v>122.944989867147</v>
      </c>
      <c r="Q15" s="257"/>
      <c r="R15" s="295">
        <v>140.03709593863101</v>
      </c>
      <c r="S15" s="254"/>
      <c r="T15" s="270">
        <v>-3.47539056986224</v>
      </c>
      <c r="U15" s="255">
        <v>-1.3040032913430899</v>
      </c>
      <c r="V15" s="255">
        <v>-8.1115837844062106</v>
      </c>
      <c r="W15" s="255">
        <v>-7.4633985352827903</v>
      </c>
      <c r="X15" s="255">
        <v>-9.7593187836898903</v>
      </c>
      <c r="Y15" s="271">
        <v>-5.6462452072956504</v>
      </c>
      <c r="Z15" s="255"/>
      <c r="AA15" s="264">
        <v>-2.6009812633074301</v>
      </c>
      <c r="AB15" s="277">
        <v>-0.95038107345538203</v>
      </c>
      <c r="AC15" s="265">
        <v>-1.7935409089080701</v>
      </c>
      <c r="AD15" s="255"/>
      <c r="AE15" s="275">
        <v>-5.2038636249748098</v>
      </c>
      <c r="AF15" s="29"/>
      <c r="AG15" s="327">
        <v>125.407705606495</v>
      </c>
      <c r="AH15" s="303">
        <v>135.769215153945</v>
      </c>
      <c r="AI15" s="303">
        <v>143.394657659198</v>
      </c>
      <c r="AJ15" s="303">
        <v>146.12889772355899</v>
      </c>
      <c r="AK15" s="303">
        <v>127.38368894051401</v>
      </c>
      <c r="AL15" s="328">
        <v>136.237898711844</v>
      </c>
      <c r="AM15" s="303"/>
      <c r="AN15" s="335">
        <v>122.615197573758</v>
      </c>
      <c r="AO15" s="343">
        <v>123.6948702837</v>
      </c>
      <c r="AP15" s="336">
        <v>123.160166530564</v>
      </c>
      <c r="AQ15" s="303"/>
      <c r="AR15" s="341">
        <v>132.40671605064799</v>
      </c>
      <c r="AS15" s="300"/>
      <c r="AT15" s="316">
        <v>1.7739428169657201</v>
      </c>
      <c r="AU15" s="301">
        <v>-0.83129932504441095</v>
      </c>
      <c r="AV15" s="301">
        <v>-4.1856055844103199</v>
      </c>
      <c r="AW15" s="301">
        <v>2.1086901260631898</v>
      </c>
      <c r="AX15" s="301">
        <v>-1.06202118864964</v>
      </c>
      <c r="AY15" s="317">
        <v>-0.49746924096079198</v>
      </c>
      <c r="AZ15" s="301"/>
      <c r="BA15" s="310">
        <v>1.81954162668138</v>
      </c>
      <c r="BB15" s="323">
        <v>1.9706244450497099</v>
      </c>
      <c r="BC15" s="311">
        <v>1.89934579476484</v>
      </c>
      <c r="BD15" s="301"/>
      <c r="BE15" s="321">
        <v>0.102470607755919</v>
      </c>
    </row>
    <row r="16" spans="1:57" x14ac:dyDescent="0.2">
      <c r="A16" s="20" t="s">
        <v>39</v>
      </c>
      <c r="B16" s="2" t="str">
        <f t="shared" si="0"/>
        <v>I-95 Fredericksburg, VA</v>
      </c>
      <c r="C16" s="2"/>
      <c r="D16" s="23" t="s">
        <v>91</v>
      </c>
      <c r="E16" s="26" t="s">
        <v>92</v>
      </c>
      <c r="F16" s="2"/>
      <c r="G16" s="281">
        <v>85.835046457607405</v>
      </c>
      <c r="H16" s="257">
        <v>90.407783628530296</v>
      </c>
      <c r="I16" s="257">
        <v>92.244238334858096</v>
      </c>
      <c r="J16" s="257">
        <v>91.421046351537399</v>
      </c>
      <c r="K16" s="257">
        <v>89.904390887290106</v>
      </c>
      <c r="L16" s="282">
        <v>90.144511256212795</v>
      </c>
      <c r="M16" s="257"/>
      <c r="N16" s="289">
        <v>92.460346889952106</v>
      </c>
      <c r="O16" s="297">
        <v>93.496307490144503</v>
      </c>
      <c r="P16" s="290">
        <v>93.0011879716441</v>
      </c>
      <c r="Q16" s="257"/>
      <c r="R16" s="295">
        <v>90.998156689900199</v>
      </c>
      <c r="S16" s="254"/>
      <c r="T16" s="270">
        <v>-6.0752001977932997</v>
      </c>
      <c r="U16" s="255">
        <v>-2.68747094650108</v>
      </c>
      <c r="V16" s="255">
        <v>1.8692542547482001</v>
      </c>
      <c r="W16" s="255">
        <v>1.1362644406105999</v>
      </c>
      <c r="X16" s="255">
        <v>1.25328487389998</v>
      </c>
      <c r="Y16" s="271">
        <v>-0.70580368096072899</v>
      </c>
      <c r="Z16" s="255"/>
      <c r="AA16" s="264">
        <v>0.61249909607047404</v>
      </c>
      <c r="AB16" s="277">
        <v>1.8779421189603001</v>
      </c>
      <c r="AC16" s="265">
        <v>1.2701058280034001</v>
      </c>
      <c r="AD16" s="255"/>
      <c r="AE16" s="275">
        <v>-0.10455492858149</v>
      </c>
      <c r="AF16" s="29"/>
      <c r="AG16" s="327">
        <v>87.079668930950305</v>
      </c>
      <c r="AH16" s="303">
        <v>88.973008578431305</v>
      </c>
      <c r="AI16" s="303">
        <v>89.649958986287899</v>
      </c>
      <c r="AJ16" s="303">
        <v>90.440045575613993</v>
      </c>
      <c r="AK16" s="303">
        <v>89.680446821152699</v>
      </c>
      <c r="AL16" s="328">
        <v>89.206523349357397</v>
      </c>
      <c r="AM16" s="303"/>
      <c r="AN16" s="335">
        <v>94.050010167496097</v>
      </c>
      <c r="AO16" s="343">
        <v>95.161204857112907</v>
      </c>
      <c r="AP16" s="336">
        <v>94.611767258487006</v>
      </c>
      <c r="AQ16" s="303"/>
      <c r="AR16" s="341">
        <v>90.918317537729195</v>
      </c>
      <c r="AS16" s="300"/>
      <c r="AT16" s="316">
        <v>-1.06930988625599</v>
      </c>
      <c r="AU16" s="301">
        <v>-0.31639551673573502</v>
      </c>
      <c r="AV16" s="301">
        <v>-0.74738301202864699</v>
      </c>
      <c r="AW16" s="301">
        <v>1.5834083455385399</v>
      </c>
      <c r="AX16" s="301">
        <v>0.49995797986605001</v>
      </c>
      <c r="AY16" s="317">
        <v>2.49144175479993E-2</v>
      </c>
      <c r="AZ16" s="301"/>
      <c r="BA16" s="310">
        <v>1.2095359887716199</v>
      </c>
      <c r="BB16" s="323">
        <v>0.78959956093327099</v>
      </c>
      <c r="BC16" s="311">
        <v>0.99707405026351004</v>
      </c>
      <c r="BD16" s="301"/>
      <c r="BE16" s="321">
        <v>0.35191385184909402</v>
      </c>
    </row>
    <row r="17" spans="1:57" x14ac:dyDescent="0.2">
      <c r="A17" s="20" t="s">
        <v>99</v>
      </c>
      <c r="B17" s="2" t="str">
        <f t="shared" si="0"/>
        <v>Dulles Airport Area, VA</v>
      </c>
      <c r="C17" s="2"/>
      <c r="D17" s="23" t="s">
        <v>91</v>
      </c>
      <c r="E17" s="26" t="s">
        <v>92</v>
      </c>
      <c r="F17" s="2"/>
      <c r="G17" s="281">
        <v>110.457992610837</v>
      </c>
      <c r="H17" s="257">
        <v>126.40409932928701</v>
      </c>
      <c r="I17" s="257">
        <v>131.67149291573401</v>
      </c>
      <c r="J17" s="257">
        <v>132.012667891983</v>
      </c>
      <c r="K17" s="257">
        <v>119.724442486382</v>
      </c>
      <c r="L17" s="282">
        <v>124.979031264043</v>
      </c>
      <c r="M17" s="257"/>
      <c r="N17" s="289">
        <v>107.110132425274</v>
      </c>
      <c r="O17" s="297">
        <v>104.3950183621</v>
      </c>
      <c r="P17" s="290">
        <v>105.732336004472</v>
      </c>
      <c r="Q17" s="257"/>
      <c r="R17" s="295">
        <v>120.04765721243299</v>
      </c>
      <c r="S17" s="254"/>
      <c r="T17" s="270">
        <v>-1.5404910978730599</v>
      </c>
      <c r="U17" s="255">
        <v>-3.9221881446037501</v>
      </c>
      <c r="V17" s="255">
        <v>2.79346856017529</v>
      </c>
      <c r="W17" s="255">
        <v>4.5313938712446804</v>
      </c>
      <c r="X17" s="255">
        <v>2.1778358567284601</v>
      </c>
      <c r="Y17" s="271">
        <v>1.1662199876882</v>
      </c>
      <c r="Z17" s="255"/>
      <c r="AA17" s="264">
        <v>5.5474214865652298</v>
      </c>
      <c r="AB17" s="277">
        <v>2.4122405150151001</v>
      </c>
      <c r="AC17" s="265">
        <v>3.9656789488831699</v>
      </c>
      <c r="AD17" s="255"/>
      <c r="AE17" s="275">
        <v>1.58077630103716</v>
      </c>
      <c r="AF17" s="29"/>
      <c r="AG17" s="327">
        <v>105.88247644617999</v>
      </c>
      <c r="AH17" s="303">
        <v>116.929534775627</v>
      </c>
      <c r="AI17" s="303">
        <v>121.994040223273</v>
      </c>
      <c r="AJ17" s="303">
        <v>121.343968117367</v>
      </c>
      <c r="AK17" s="303">
        <v>109.66618038932199</v>
      </c>
      <c r="AL17" s="328">
        <v>115.523325771046</v>
      </c>
      <c r="AM17" s="303"/>
      <c r="AN17" s="335">
        <v>103.135082644628</v>
      </c>
      <c r="AO17" s="343">
        <v>101.877073353293</v>
      </c>
      <c r="AP17" s="336">
        <v>102.51196635462</v>
      </c>
      <c r="AQ17" s="303"/>
      <c r="AR17" s="341">
        <v>111.954028820422</v>
      </c>
      <c r="AS17" s="300"/>
      <c r="AT17" s="316">
        <v>3.1576242830722099</v>
      </c>
      <c r="AU17" s="301">
        <v>1.17534922772831</v>
      </c>
      <c r="AV17" s="301">
        <v>4.05738046090375</v>
      </c>
      <c r="AW17" s="301">
        <v>7.2529674118439003</v>
      </c>
      <c r="AX17" s="301">
        <v>3.5096842098365499</v>
      </c>
      <c r="AY17" s="317">
        <v>4.0260552778280898</v>
      </c>
      <c r="AZ17" s="301"/>
      <c r="BA17" s="310">
        <v>4.2640448610249297</v>
      </c>
      <c r="BB17" s="323">
        <v>3.8216974187376498</v>
      </c>
      <c r="BC17" s="311">
        <v>4.0537055039187697</v>
      </c>
      <c r="BD17" s="301"/>
      <c r="BE17" s="321">
        <v>4.1051934226941</v>
      </c>
    </row>
    <row r="18" spans="1:57" x14ac:dyDescent="0.2">
      <c r="A18" s="20" t="s">
        <v>46</v>
      </c>
      <c r="B18" s="2" t="str">
        <f t="shared" si="0"/>
        <v>Williamsburg, VA</v>
      </c>
      <c r="C18" s="2"/>
      <c r="D18" s="23" t="s">
        <v>91</v>
      </c>
      <c r="E18" s="26" t="s">
        <v>92</v>
      </c>
      <c r="F18" s="2"/>
      <c r="G18" s="281">
        <v>111.29204173716801</v>
      </c>
      <c r="H18" s="257">
        <v>91.950031331592598</v>
      </c>
      <c r="I18" s="257">
        <v>89.406871591472395</v>
      </c>
      <c r="J18" s="257">
        <v>91.018310412573598</v>
      </c>
      <c r="K18" s="257">
        <v>98.549256756756705</v>
      </c>
      <c r="L18" s="282">
        <v>96.158155807649806</v>
      </c>
      <c r="M18" s="257"/>
      <c r="N18" s="289">
        <v>121.00362865947601</v>
      </c>
      <c r="O18" s="297">
        <v>141.15340788476101</v>
      </c>
      <c r="P18" s="290">
        <v>131.159363775315</v>
      </c>
      <c r="Q18" s="257"/>
      <c r="R18" s="295">
        <v>108.214511352418</v>
      </c>
      <c r="S18" s="254"/>
      <c r="T18" s="270">
        <v>23.559075327767701</v>
      </c>
      <c r="U18" s="255">
        <v>3.8070821230224099</v>
      </c>
      <c r="V18" s="255">
        <v>0.214897533758207</v>
      </c>
      <c r="W18" s="255">
        <v>2.1077179155216301</v>
      </c>
      <c r="X18" s="255">
        <v>8.4069523370451797</v>
      </c>
      <c r="Y18" s="271">
        <v>7.2767602620877199</v>
      </c>
      <c r="Z18" s="255"/>
      <c r="AA18" s="264">
        <v>3.8058730676957202</v>
      </c>
      <c r="AB18" s="277">
        <v>3.1607986632494098</v>
      </c>
      <c r="AC18" s="265">
        <v>3.7249191462979998</v>
      </c>
      <c r="AD18" s="255"/>
      <c r="AE18" s="275">
        <v>5.2822635106555103</v>
      </c>
      <c r="AF18" s="29"/>
      <c r="AG18" s="327">
        <v>137.38210270359301</v>
      </c>
      <c r="AH18" s="303">
        <v>131.40921895532099</v>
      </c>
      <c r="AI18" s="303">
        <v>131.441914704575</v>
      </c>
      <c r="AJ18" s="303">
        <v>135.19713263123199</v>
      </c>
      <c r="AK18" s="303">
        <v>130.241011093233</v>
      </c>
      <c r="AL18" s="328">
        <v>133.174396398212</v>
      </c>
      <c r="AM18" s="303"/>
      <c r="AN18" s="335">
        <v>146.36003257790301</v>
      </c>
      <c r="AO18" s="343">
        <v>156.85847649370001</v>
      </c>
      <c r="AP18" s="336">
        <v>151.725936223253</v>
      </c>
      <c r="AQ18" s="303"/>
      <c r="AR18" s="341">
        <v>139.234996945977</v>
      </c>
      <c r="AS18" s="300"/>
      <c r="AT18" s="316">
        <v>-0.43545136564578202</v>
      </c>
      <c r="AU18" s="301">
        <v>-0.14292763968806099</v>
      </c>
      <c r="AV18" s="301">
        <v>-2.95388218892912</v>
      </c>
      <c r="AW18" s="301">
        <v>7.4291424919551501</v>
      </c>
      <c r="AX18" s="301">
        <v>-1.7429193008466899</v>
      </c>
      <c r="AY18" s="317">
        <v>0.26575137004500199</v>
      </c>
      <c r="AZ18" s="301"/>
      <c r="BA18" s="310">
        <v>-9.9332160990645804</v>
      </c>
      <c r="BB18" s="323">
        <v>-3.1544729050992002</v>
      </c>
      <c r="BC18" s="311">
        <v>-6.4754875336370299</v>
      </c>
      <c r="BD18" s="301"/>
      <c r="BE18" s="321">
        <v>-2.4589489617158899</v>
      </c>
    </row>
    <row r="19" spans="1:57" x14ac:dyDescent="0.2">
      <c r="A19" s="20" t="s">
        <v>100</v>
      </c>
      <c r="B19" s="2" t="str">
        <f t="shared" si="0"/>
        <v>Virginia Beach, VA</v>
      </c>
      <c r="C19" s="2"/>
      <c r="D19" s="23" t="s">
        <v>91</v>
      </c>
      <c r="E19" s="26" t="s">
        <v>92</v>
      </c>
      <c r="F19" s="2"/>
      <c r="G19" s="281">
        <v>90.508838473098805</v>
      </c>
      <c r="H19" s="257">
        <v>93.426880020413293</v>
      </c>
      <c r="I19" s="257">
        <v>96.371672735717596</v>
      </c>
      <c r="J19" s="257">
        <v>96.141837602179805</v>
      </c>
      <c r="K19" s="257">
        <v>95.230160627099593</v>
      </c>
      <c r="L19" s="282">
        <v>94.552205631457795</v>
      </c>
      <c r="M19" s="257"/>
      <c r="N19" s="289">
        <v>102.403662335432</v>
      </c>
      <c r="O19" s="297">
        <v>105.90207016565201</v>
      </c>
      <c r="P19" s="290">
        <v>104.258693322577</v>
      </c>
      <c r="Q19" s="257"/>
      <c r="R19" s="295">
        <v>97.981659148774398</v>
      </c>
      <c r="S19" s="254"/>
      <c r="T19" s="270">
        <v>-3.6235836601156999</v>
      </c>
      <c r="U19" s="255">
        <v>-1.88877214159311</v>
      </c>
      <c r="V19" s="255">
        <v>-5.5343912278622502</v>
      </c>
      <c r="W19" s="255">
        <v>-0.87506376239669903</v>
      </c>
      <c r="X19" s="255">
        <v>-2.7893061707146001</v>
      </c>
      <c r="Y19" s="271">
        <v>-2.8659675061623102</v>
      </c>
      <c r="Z19" s="255"/>
      <c r="AA19" s="264">
        <v>1.11822023681202</v>
      </c>
      <c r="AB19" s="277">
        <v>0.26107634644090599</v>
      </c>
      <c r="AC19" s="265">
        <v>0.73770997429699103</v>
      </c>
      <c r="AD19" s="255"/>
      <c r="AE19" s="275">
        <v>-1.3579534962695701</v>
      </c>
      <c r="AF19" s="29"/>
      <c r="AG19" s="327">
        <v>98.142085487028794</v>
      </c>
      <c r="AH19" s="303">
        <v>99.841743337578094</v>
      </c>
      <c r="AI19" s="303">
        <v>100.939409274686</v>
      </c>
      <c r="AJ19" s="303">
        <v>117.774303892673</v>
      </c>
      <c r="AK19" s="303">
        <v>101.80899701855</v>
      </c>
      <c r="AL19" s="328">
        <v>104.347289585989</v>
      </c>
      <c r="AM19" s="303"/>
      <c r="AN19" s="335">
        <v>109.03750298916501</v>
      </c>
      <c r="AO19" s="343">
        <v>110.50903306033</v>
      </c>
      <c r="AP19" s="336">
        <v>109.793387976673</v>
      </c>
      <c r="AQ19" s="303"/>
      <c r="AR19" s="341">
        <v>106.207493282493</v>
      </c>
      <c r="AS19" s="300"/>
      <c r="AT19" s="316">
        <v>-0.56723824651251298</v>
      </c>
      <c r="AU19" s="301">
        <v>0.39267300476927702</v>
      </c>
      <c r="AV19" s="301">
        <v>-14.366041234407099</v>
      </c>
      <c r="AW19" s="301">
        <v>16.965458825206301</v>
      </c>
      <c r="AX19" s="301">
        <v>1.4397086602156599</v>
      </c>
      <c r="AY19" s="317">
        <v>0.360490453327515</v>
      </c>
      <c r="AZ19" s="301"/>
      <c r="BA19" s="310">
        <v>-0.886527084103366</v>
      </c>
      <c r="BB19" s="323">
        <v>-1.9671697295506001</v>
      </c>
      <c r="BC19" s="311">
        <v>-1.4510745626445001</v>
      </c>
      <c r="BD19" s="301"/>
      <c r="BE19" s="321">
        <v>-0.220214384771032</v>
      </c>
    </row>
    <row r="20" spans="1:57" x14ac:dyDescent="0.2">
      <c r="A20" s="33" t="s">
        <v>101</v>
      </c>
      <c r="B20" s="2" t="str">
        <f t="shared" si="0"/>
        <v>Norfolk/Portsmouth, VA</v>
      </c>
      <c r="C20" s="2"/>
      <c r="D20" s="23" t="s">
        <v>91</v>
      </c>
      <c r="E20" s="26" t="s">
        <v>92</v>
      </c>
      <c r="F20" s="2"/>
      <c r="G20" s="281">
        <v>95.033374987714893</v>
      </c>
      <c r="H20" s="257">
        <v>98.913891103059498</v>
      </c>
      <c r="I20" s="257">
        <v>100.84407110352601</v>
      </c>
      <c r="J20" s="257">
        <v>100.51735994944001</v>
      </c>
      <c r="K20" s="257">
        <v>101.875352407468</v>
      </c>
      <c r="L20" s="282">
        <v>99.736389251040194</v>
      </c>
      <c r="M20" s="257"/>
      <c r="N20" s="289">
        <v>110.02584434980101</v>
      </c>
      <c r="O20" s="297">
        <v>103.375119369665</v>
      </c>
      <c r="P20" s="290">
        <v>106.941479506699</v>
      </c>
      <c r="Q20" s="257"/>
      <c r="R20" s="295">
        <v>102.157500107438</v>
      </c>
      <c r="S20" s="254"/>
      <c r="T20" s="270">
        <v>2.0409331725083102</v>
      </c>
      <c r="U20" s="255">
        <v>1.2787180091338</v>
      </c>
      <c r="V20" s="255">
        <v>4.9348197597754702</v>
      </c>
      <c r="W20" s="255">
        <v>1.4463528468162401</v>
      </c>
      <c r="X20" s="255">
        <v>6.1722658669915296</v>
      </c>
      <c r="Y20" s="271">
        <v>3.3556630365343398</v>
      </c>
      <c r="Z20" s="255"/>
      <c r="AA20" s="264">
        <v>13.5643199787695</v>
      </c>
      <c r="AB20" s="277">
        <v>3.5953787344503998</v>
      </c>
      <c r="AC20" s="265">
        <v>8.7679598655234994</v>
      </c>
      <c r="AD20" s="255"/>
      <c r="AE20" s="275">
        <v>5.2684154186281802</v>
      </c>
      <c r="AF20" s="29"/>
      <c r="AG20" s="327">
        <v>93.571991649341598</v>
      </c>
      <c r="AH20" s="303">
        <v>97.304970708561697</v>
      </c>
      <c r="AI20" s="303">
        <v>99.528392001619906</v>
      </c>
      <c r="AJ20" s="303">
        <v>101.520212481117</v>
      </c>
      <c r="AK20" s="303">
        <v>97.161679343498093</v>
      </c>
      <c r="AL20" s="328">
        <v>97.975882810583101</v>
      </c>
      <c r="AM20" s="303"/>
      <c r="AN20" s="335">
        <v>101.69876715690501</v>
      </c>
      <c r="AO20" s="343">
        <v>100.08062004721199</v>
      </c>
      <c r="AP20" s="336">
        <v>100.906842150633</v>
      </c>
      <c r="AQ20" s="303"/>
      <c r="AR20" s="341">
        <v>98.899541527452897</v>
      </c>
      <c r="AS20" s="300"/>
      <c r="AT20" s="316">
        <v>1.6290480908409899</v>
      </c>
      <c r="AU20" s="301">
        <v>-4.0774866385372997E-2</v>
      </c>
      <c r="AV20" s="301">
        <v>-3.4931733575077399</v>
      </c>
      <c r="AW20" s="301">
        <v>4.6831834461664998</v>
      </c>
      <c r="AX20" s="301">
        <v>5.62482807124253</v>
      </c>
      <c r="AY20" s="317">
        <v>1.5108547093167199</v>
      </c>
      <c r="AZ20" s="301"/>
      <c r="BA20" s="310">
        <v>6.7099845960026503</v>
      </c>
      <c r="BB20" s="323">
        <v>3.20970703122534</v>
      </c>
      <c r="BC20" s="311">
        <v>4.9578115583278004</v>
      </c>
      <c r="BD20" s="301"/>
      <c r="BE20" s="321">
        <v>2.58672210279562</v>
      </c>
    </row>
    <row r="21" spans="1:57" x14ac:dyDescent="0.2">
      <c r="A21" s="34" t="s">
        <v>43</v>
      </c>
      <c r="B21" s="2" t="str">
        <f t="shared" si="0"/>
        <v>Newport News/Hampton, VA</v>
      </c>
      <c r="C21" s="2"/>
      <c r="D21" s="23" t="s">
        <v>91</v>
      </c>
      <c r="E21" s="26" t="s">
        <v>92</v>
      </c>
      <c r="F21" s="2"/>
      <c r="G21" s="281">
        <v>71.5642708019639</v>
      </c>
      <c r="H21" s="257">
        <v>74.7806303065355</v>
      </c>
      <c r="I21" s="257">
        <v>76.840686976617704</v>
      </c>
      <c r="J21" s="257">
        <v>77.205276694571893</v>
      </c>
      <c r="K21" s="257">
        <v>83.843209235427693</v>
      </c>
      <c r="L21" s="282">
        <v>77.168734468275701</v>
      </c>
      <c r="M21" s="257"/>
      <c r="N21" s="289">
        <v>94.635149931066096</v>
      </c>
      <c r="O21" s="297">
        <v>90.599307574688297</v>
      </c>
      <c r="P21" s="290">
        <v>92.640919330466104</v>
      </c>
      <c r="Q21" s="257"/>
      <c r="R21" s="295">
        <v>82.199241133786799</v>
      </c>
      <c r="S21" s="254"/>
      <c r="T21" s="270">
        <v>-0.70314579051853199</v>
      </c>
      <c r="U21" s="255">
        <v>0.12467191982685399</v>
      </c>
      <c r="V21" s="255">
        <v>-2.4225245301771401</v>
      </c>
      <c r="W21" s="255">
        <v>-1.91563102986408</v>
      </c>
      <c r="X21" s="255">
        <v>-2.0080346852669502</v>
      </c>
      <c r="Y21" s="271">
        <v>-1.56103849735638</v>
      </c>
      <c r="Z21" s="255"/>
      <c r="AA21" s="264">
        <v>1.6385535426803299</v>
      </c>
      <c r="AB21" s="277">
        <v>6.3603279739259904</v>
      </c>
      <c r="AC21" s="265">
        <v>3.6408982318361902</v>
      </c>
      <c r="AD21" s="255"/>
      <c r="AE21" s="275">
        <v>0.43658692025441598</v>
      </c>
      <c r="AF21" s="29"/>
      <c r="AG21" s="327">
        <v>71.764699553186404</v>
      </c>
      <c r="AH21" s="303">
        <v>73.965933089989093</v>
      </c>
      <c r="AI21" s="303">
        <v>74.408116924634697</v>
      </c>
      <c r="AJ21" s="303">
        <v>75.945350677022404</v>
      </c>
      <c r="AK21" s="303">
        <v>76.057877731003899</v>
      </c>
      <c r="AL21" s="328">
        <v>74.495368670904298</v>
      </c>
      <c r="AM21" s="303"/>
      <c r="AN21" s="335">
        <v>83.877737966791301</v>
      </c>
      <c r="AO21" s="343">
        <v>82.315044379985395</v>
      </c>
      <c r="AP21" s="336">
        <v>83.098138577912195</v>
      </c>
      <c r="AQ21" s="303"/>
      <c r="AR21" s="341">
        <v>77.120946550097301</v>
      </c>
      <c r="AS21" s="300"/>
      <c r="AT21" s="316">
        <v>0.41474699028735501</v>
      </c>
      <c r="AU21" s="301">
        <v>-0.965428177916548</v>
      </c>
      <c r="AV21" s="301">
        <v>-3.7646636262722502</v>
      </c>
      <c r="AW21" s="301">
        <v>-0.88025113328950899</v>
      </c>
      <c r="AX21" s="301">
        <v>-2.5598717342567099</v>
      </c>
      <c r="AY21" s="317">
        <v>-1.67324748063999</v>
      </c>
      <c r="AZ21" s="301"/>
      <c r="BA21" s="310">
        <v>-0.80668727709470001</v>
      </c>
      <c r="BB21" s="323">
        <v>-0.17963920889687901</v>
      </c>
      <c r="BC21" s="311">
        <v>-0.51098232421596401</v>
      </c>
      <c r="BD21" s="301"/>
      <c r="BE21" s="321">
        <v>-1.3002706169384199</v>
      </c>
    </row>
    <row r="22" spans="1:57" x14ac:dyDescent="0.2">
      <c r="A22" s="35" t="s">
        <v>102</v>
      </c>
      <c r="B22" s="2" t="str">
        <f t="shared" si="0"/>
        <v>Chesapeake/Suffolk, VA</v>
      </c>
      <c r="C22" s="2"/>
      <c r="D22" s="24" t="s">
        <v>91</v>
      </c>
      <c r="E22" s="27" t="s">
        <v>92</v>
      </c>
      <c r="F22" s="2"/>
      <c r="G22" s="283">
        <v>79.237393369734704</v>
      </c>
      <c r="H22" s="284">
        <v>83.880356006240206</v>
      </c>
      <c r="I22" s="284">
        <v>84.829993627450904</v>
      </c>
      <c r="J22" s="284">
        <v>85.156120138888795</v>
      </c>
      <c r="K22" s="284">
        <v>83.703749400838802</v>
      </c>
      <c r="L22" s="285">
        <v>83.581454818788501</v>
      </c>
      <c r="M22" s="257"/>
      <c r="N22" s="291">
        <v>84.722158951832697</v>
      </c>
      <c r="O22" s="292">
        <v>85.042833363998696</v>
      </c>
      <c r="P22" s="293">
        <v>84.881518790003</v>
      </c>
      <c r="Q22" s="257"/>
      <c r="R22" s="296">
        <v>83.959050524498707</v>
      </c>
      <c r="S22" s="254"/>
      <c r="T22" s="272">
        <v>-0.74833444951027905</v>
      </c>
      <c r="U22" s="273">
        <v>-0.65215271148591003</v>
      </c>
      <c r="V22" s="273">
        <v>-2.9551738397571401</v>
      </c>
      <c r="W22" s="273">
        <v>-2.4830581808949299</v>
      </c>
      <c r="X22" s="273">
        <v>-1.41713730604483</v>
      </c>
      <c r="Y22" s="274">
        <v>-1.7416356088986</v>
      </c>
      <c r="Z22" s="255"/>
      <c r="AA22" s="266">
        <v>1.0791287891546899</v>
      </c>
      <c r="AB22" s="267">
        <v>2.5084612655848799</v>
      </c>
      <c r="AC22" s="268">
        <v>1.77954197376497</v>
      </c>
      <c r="AD22" s="255"/>
      <c r="AE22" s="276">
        <v>-0.75441567616625704</v>
      </c>
      <c r="AF22" s="30"/>
      <c r="AG22" s="329">
        <v>80.583554139133597</v>
      </c>
      <c r="AH22" s="330">
        <v>83.249473401618999</v>
      </c>
      <c r="AI22" s="330">
        <v>83.280401333552803</v>
      </c>
      <c r="AJ22" s="330">
        <v>84.437700158315494</v>
      </c>
      <c r="AK22" s="330">
        <v>81.579231764998696</v>
      </c>
      <c r="AL22" s="331">
        <v>82.684755062339093</v>
      </c>
      <c r="AM22" s="303"/>
      <c r="AN22" s="337">
        <v>84.727974202319004</v>
      </c>
      <c r="AO22" s="338">
        <v>84.713510739113005</v>
      </c>
      <c r="AP22" s="339">
        <v>84.720739580335703</v>
      </c>
      <c r="AQ22" s="303"/>
      <c r="AR22" s="342">
        <v>83.285084247059601</v>
      </c>
      <c r="AS22" s="300"/>
      <c r="AT22" s="318">
        <v>2.03844773902523</v>
      </c>
      <c r="AU22" s="319">
        <v>1.8037419850344101</v>
      </c>
      <c r="AV22" s="319">
        <v>-1.4218226524752899</v>
      </c>
      <c r="AW22" s="319">
        <v>2.9706861389589299</v>
      </c>
      <c r="AX22" s="319">
        <v>0.698852150344345</v>
      </c>
      <c r="AY22" s="320">
        <v>1.1350115413091</v>
      </c>
      <c r="AZ22" s="301"/>
      <c r="BA22" s="312">
        <v>2.5426125583971899</v>
      </c>
      <c r="BB22" s="313">
        <v>2.1569346808928702</v>
      </c>
      <c r="BC22" s="314">
        <v>2.3483611726308502</v>
      </c>
      <c r="BD22" s="301"/>
      <c r="BE22" s="322">
        <v>1.5013127321706601</v>
      </c>
    </row>
    <row r="23" spans="1:57" x14ac:dyDescent="0.2">
      <c r="A23" s="34" t="s">
        <v>59</v>
      </c>
      <c r="B23" s="2" t="s">
        <v>59</v>
      </c>
      <c r="C23" s="8"/>
      <c r="D23" s="22" t="s">
        <v>91</v>
      </c>
      <c r="E23" s="25" t="s">
        <v>92</v>
      </c>
      <c r="F23" s="2"/>
      <c r="G23" s="370">
        <v>146.86668699186899</v>
      </c>
      <c r="H23" s="371">
        <v>158.83416786226601</v>
      </c>
      <c r="I23" s="371">
        <v>154.64655580192101</v>
      </c>
      <c r="J23" s="371">
        <v>155.71606081548001</v>
      </c>
      <c r="K23" s="371">
        <v>154.47613947696101</v>
      </c>
      <c r="L23" s="372">
        <v>154.56637087264099</v>
      </c>
      <c r="M23" s="348"/>
      <c r="N23" s="378">
        <v>173.908147959183</v>
      </c>
      <c r="O23" s="379">
        <v>164.36454301075199</v>
      </c>
      <c r="P23" s="380">
        <v>169.26126178010401</v>
      </c>
      <c r="Q23" s="348"/>
      <c r="R23" s="386">
        <v>159.86007921538999</v>
      </c>
      <c r="S23" s="345"/>
      <c r="T23" s="350">
        <v>-1.3867820983663901</v>
      </c>
      <c r="U23" s="351">
        <v>-1.57300386766338</v>
      </c>
      <c r="V23" s="351">
        <v>-4.3589133880073296</v>
      </c>
      <c r="W23" s="351">
        <v>0.89368486342876496</v>
      </c>
      <c r="X23" s="351">
        <v>5.4360854782227799</v>
      </c>
      <c r="Y23" s="352">
        <v>-0.34144220699133498</v>
      </c>
      <c r="Z23" s="344"/>
      <c r="AA23" s="353">
        <v>5.8848765543031796</v>
      </c>
      <c r="AB23" s="354">
        <v>1.03212713915881</v>
      </c>
      <c r="AC23" s="355">
        <v>3.4925070201166601</v>
      </c>
      <c r="AD23" s="344"/>
      <c r="AE23" s="361">
        <v>1.3773280654489599</v>
      </c>
      <c r="AF23" s="28"/>
      <c r="AG23" s="416">
        <v>155.153298559364</v>
      </c>
      <c r="AH23" s="417">
        <v>164.04699919549401</v>
      </c>
      <c r="AI23" s="417">
        <v>161.53980510055899</v>
      </c>
      <c r="AJ23" s="417">
        <v>171.12577907827301</v>
      </c>
      <c r="AK23" s="417">
        <v>155.47048503386401</v>
      </c>
      <c r="AL23" s="418">
        <v>162.01707491829299</v>
      </c>
      <c r="AM23" s="394"/>
      <c r="AN23" s="424">
        <v>170.27843688451199</v>
      </c>
      <c r="AO23" s="425">
        <v>168.57982601205799</v>
      </c>
      <c r="AP23" s="426">
        <v>169.412726953467</v>
      </c>
      <c r="AQ23" s="394"/>
      <c r="AR23" s="432">
        <v>164.40635551395499</v>
      </c>
      <c r="AS23" s="391"/>
      <c r="AT23" s="396">
        <v>-1.54176370283974</v>
      </c>
      <c r="AU23" s="397">
        <v>-0.78360020209549097</v>
      </c>
      <c r="AV23" s="397">
        <v>-7.7466689955899604</v>
      </c>
      <c r="AW23" s="397">
        <v>5.8785713283674701</v>
      </c>
      <c r="AX23" s="397">
        <v>-1.3604736746574599</v>
      </c>
      <c r="AY23" s="398">
        <v>-1.12085886611511</v>
      </c>
      <c r="AZ23" s="390"/>
      <c r="BA23" s="399">
        <v>3.0329976006679602</v>
      </c>
      <c r="BB23" s="400">
        <v>3.5741948146949101</v>
      </c>
      <c r="BC23" s="401">
        <v>3.3020122514226502</v>
      </c>
      <c r="BD23" s="390"/>
      <c r="BE23" s="407">
        <v>0.30906704854328498</v>
      </c>
    </row>
    <row r="24" spans="1:57" x14ac:dyDescent="0.2">
      <c r="A24" s="34" t="s">
        <v>103</v>
      </c>
      <c r="B24" s="2" t="str">
        <f t="shared" si="0"/>
        <v>Richmond North/Glen Allen, VA</v>
      </c>
      <c r="C24" s="9"/>
      <c r="D24" s="23" t="s">
        <v>91</v>
      </c>
      <c r="E24" s="26" t="s">
        <v>92</v>
      </c>
      <c r="F24" s="2"/>
      <c r="G24" s="373">
        <v>83.585436264485296</v>
      </c>
      <c r="H24" s="349">
        <v>94.387074158440896</v>
      </c>
      <c r="I24" s="349">
        <v>98.928514311676494</v>
      </c>
      <c r="J24" s="349">
        <v>100.172270019854</v>
      </c>
      <c r="K24" s="349">
        <v>96.320656077348005</v>
      </c>
      <c r="L24" s="374">
        <v>95.523911426304295</v>
      </c>
      <c r="M24" s="349"/>
      <c r="N24" s="381">
        <v>98.862060915962601</v>
      </c>
      <c r="O24" s="389">
        <v>95.655354204753095</v>
      </c>
      <c r="P24" s="382">
        <v>97.280750507099299</v>
      </c>
      <c r="Q24" s="349"/>
      <c r="R24" s="387">
        <v>96.0608006749776</v>
      </c>
      <c r="S24" s="346"/>
      <c r="T24" s="362">
        <v>1.6144829675930901</v>
      </c>
      <c r="U24" s="347">
        <v>-0.75603566917415999</v>
      </c>
      <c r="V24" s="347">
        <v>-4.8016725743275099</v>
      </c>
      <c r="W24" s="347">
        <v>-2.0885411841660302</v>
      </c>
      <c r="X24" s="347">
        <v>0.41131784605131599</v>
      </c>
      <c r="Y24" s="363">
        <v>-1.9167667353233599</v>
      </c>
      <c r="Z24" s="347"/>
      <c r="AA24" s="356">
        <v>4.1200065554339602</v>
      </c>
      <c r="AB24" s="369">
        <v>3.8071645801096201</v>
      </c>
      <c r="AC24" s="357">
        <v>3.8985580352813902</v>
      </c>
      <c r="AD24" s="347"/>
      <c r="AE24" s="367">
        <v>-0.36751935034715899</v>
      </c>
      <c r="AF24" s="29"/>
      <c r="AG24" s="419">
        <v>85.323890838497704</v>
      </c>
      <c r="AH24" s="395">
        <v>91.807595995437794</v>
      </c>
      <c r="AI24" s="395">
        <v>94.183637329002394</v>
      </c>
      <c r="AJ24" s="395">
        <v>96.228030136651995</v>
      </c>
      <c r="AK24" s="395">
        <v>90.471612649774102</v>
      </c>
      <c r="AL24" s="420">
        <v>91.849978659448993</v>
      </c>
      <c r="AM24" s="395"/>
      <c r="AN24" s="427">
        <v>93.979240341313101</v>
      </c>
      <c r="AO24" s="435">
        <v>94.360836102539693</v>
      </c>
      <c r="AP24" s="428">
        <v>94.169902454933506</v>
      </c>
      <c r="AQ24" s="395"/>
      <c r="AR24" s="433">
        <v>92.557597692105901</v>
      </c>
      <c r="AS24" s="392"/>
      <c r="AT24" s="408">
        <v>0.68687074251963798</v>
      </c>
      <c r="AU24" s="393">
        <v>0.98902558959721398</v>
      </c>
      <c r="AV24" s="393">
        <v>-1.64864985825078</v>
      </c>
      <c r="AW24" s="393">
        <v>2.68858101251314</v>
      </c>
      <c r="AX24" s="393">
        <v>0.77947722056192803</v>
      </c>
      <c r="AY24" s="409">
        <v>0.61746389118926004</v>
      </c>
      <c r="AZ24" s="393"/>
      <c r="BA24" s="402">
        <v>1.59070436489404</v>
      </c>
      <c r="BB24" s="415">
        <v>1.70082041397457</v>
      </c>
      <c r="BC24" s="403">
        <v>1.6471058919677</v>
      </c>
      <c r="BD24" s="393"/>
      <c r="BE24" s="413">
        <v>0.93909107514296897</v>
      </c>
    </row>
    <row r="25" spans="1:57" x14ac:dyDescent="0.2">
      <c r="A25" s="34" t="s">
        <v>62</v>
      </c>
      <c r="B25" s="2" t="str">
        <f t="shared" si="0"/>
        <v>Richmond West/Midlothian, VA</v>
      </c>
      <c r="C25" s="2"/>
      <c r="D25" s="23" t="s">
        <v>91</v>
      </c>
      <c r="E25" s="26" t="s">
        <v>92</v>
      </c>
      <c r="F25" s="2"/>
      <c r="G25" s="373">
        <v>75.544220697167702</v>
      </c>
      <c r="H25" s="349">
        <v>84.827233275960907</v>
      </c>
      <c r="I25" s="349">
        <v>83.888730378317305</v>
      </c>
      <c r="J25" s="349">
        <v>83.269152716186198</v>
      </c>
      <c r="K25" s="349">
        <v>81.701206447963798</v>
      </c>
      <c r="L25" s="374">
        <v>82.135234018669493</v>
      </c>
      <c r="M25" s="349"/>
      <c r="N25" s="381">
        <v>84.983637335526296</v>
      </c>
      <c r="O25" s="389">
        <v>84.8873282666666</v>
      </c>
      <c r="P25" s="382">
        <v>84.934818869964801</v>
      </c>
      <c r="Q25" s="349"/>
      <c r="R25" s="387">
        <v>82.986711108370301</v>
      </c>
      <c r="S25" s="346"/>
      <c r="T25" s="362">
        <v>-4.7822483442391102</v>
      </c>
      <c r="U25" s="347">
        <v>-5.5289493367985498</v>
      </c>
      <c r="V25" s="347">
        <v>-6.6167152493262096</v>
      </c>
      <c r="W25" s="347">
        <v>-2.7013029577526599</v>
      </c>
      <c r="X25" s="347">
        <v>-0.93654299082902104</v>
      </c>
      <c r="Y25" s="363">
        <v>-4.1465857662887897</v>
      </c>
      <c r="Z25" s="347"/>
      <c r="AA25" s="356">
        <v>-3.0668120632382601</v>
      </c>
      <c r="AB25" s="369">
        <v>-2.1778362408316201</v>
      </c>
      <c r="AC25" s="357">
        <v>-2.6382348447855102</v>
      </c>
      <c r="AD25" s="347"/>
      <c r="AE25" s="367">
        <v>-3.6225872201958</v>
      </c>
      <c r="AF25" s="29"/>
      <c r="AG25" s="419">
        <v>77.364112102975497</v>
      </c>
      <c r="AH25" s="395">
        <v>80.874371343638501</v>
      </c>
      <c r="AI25" s="395">
        <v>82.369628482925293</v>
      </c>
      <c r="AJ25" s="395">
        <v>82.443555298452395</v>
      </c>
      <c r="AK25" s="395">
        <v>81.263040328659699</v>
      </c>
      <c r="AL25" s="420">
        <v>80.939179121113995</v>
      </c>
      <c r="AM25" s="395"/>
      <c r="AN25" s="427">
        <v>85.629408209997194</v>
      </c>
      <c r="AO25" s="435">
        <v>85.719400191544594</v>
      </c>
      <c r="AP25" s="428">
        <v>85.674861281182999</v>
      </c>
      <c r="AQ25" s="395"/>
      <c r="AR25" s="433">
        <v>82.390564353940306</v>
      </c>
      <c r="AS25" s="392"/>
      <c r="AT25" s="408">
        <v>0.111455713857137</v>
      </c>
      <c r="AU25" s="393">
        <v>-1.1086126357880199</v>
      </c>
      <c r="AV25" s="393">
        <v>-3.0046506171303098</v>
      </c>
      <c r="AW25" s="393">
        <v>0.401974342435515</v>
      </c>
      <c r="AX25" s="393">
        <v>1.82974195236114</v>
      </c>
      <c r="AY25" s="409">
        <v>-0.41745336936106803</v>
      </c>
      <c r="AZ25" s="393"/>
      <c r="BA25" s="402">
        <v>-0.25991663500878498</v>
      </c>
      <c r="BB25" s="415">
        <v>-0.77375097791687297</v>
      </c>
      <c r="BC25" s="403">
        <v>-0.51751057217289897</v>
      </c>
      <c r="BD25" s="393"/>
      <c r="BE25" s="413">
        <v>-0.39272355247646501</v>
      </c>
    </row>
    <row r="26" spans="1:57" x14ac:dyDescent="0.2">
      <c r="A26" s="34" t="s">
        <v>58</v>
      </c>
      <c r="B26" s="2" t="str">
        <f t="shared" si="0"/>
        <v>Petersburg/Chester, VA</v>
      </c>
      <c r="C26" s="2"/>
      <c r="D26" s="23" t="s">
        <v>91</v>
      </c>
      <c r="E26" s="26" t="s">
        <v>92</v>
      </c>
      <c r="F26" s="2"/>
      <c r="G26" s="373">
        <v>86.140546222034601</v>
      </c>
      <c r="H26" s="349">
        <v>92.901139918116598</v>
      </c>
      <c r="I26" s="349">
        <v>92.273598431372506</v>
      </c>
      <c r="J26" s="349">
        <v>91.5691974146185</v>
      </c>
      <c r="K26" s="349">
        <v>89.104558943370094</v>
      </c>
      <c r="L26" s="374">
        <v>90.600493745221996</v>
      </c>
      <c r="M26" s="349"/>
      <c r="N26" s="381">
        <v>86.908600778513005</v>
      </c>
      <c r="O26" s="389">
        <v>89.236911751824806</v>
      </c>
      <c r="P26" s="382">
        <v>88.110253079675999</v>
      </c>
      <c r="Q26" s="349"/>
      <c r="R26" s="387">
        <v>89.929324708092096</v>
      </c>
      <c r="S26" s="346"/>
      <c r="T26" s="362">
        <v>1.0924452546254799</v>
      </c>
      <c r="U26" s="347">
        <v>3.7522127814094599</v>
      </c>
      <c r="V26" s="347">
        <v>1.4256482374424899</v>
      </c>
      <c r="W26" s="347">
        <v>-1.11936853122541</v>
      </c>
      <c r="X26" s="347">
        <v>0.26492689040151801</v>
      </c>
      <c r="Y26" s="363">
        <v>1.1139640413524201</v>
      </c>
      <c r="Z26" s="347"/>
      <c r="AA26" s="356">
        <v>-0.499219809316583</v>
      </c>
      <c r="AB26" s="369">
        <v>3.98008267343952</v>
      </c>
      <c r="AC26" s="357">
        <v>1.74218517954452</v>
      </c>
      <c r="AD26" s="347"/>
      <c r="AE26" s="367">
        <v>1.27109588492147</v>
      </c>
      <c r="AF26" s="29"/>
      <c r="AG26" s="419">
        <v>84.247303780104701</v>
      </c>
      <c r="AH26" s="395">
        <v>88.196913842786699</v>
      </c>
      <c r="AI26" s="395">
        <v>88.560101412828402</v>
      </c>
      <c r="AJ26" s="395">
        <v>88.039631741007099</v>
      </c>
      <c r="AK26" s="395">
        <v>85.971956680000005</v>
      </c>
      <c r="AL26" s="420">
        <v>87.076776304356201</v>
      </c>
      <c r="AM26" s="395"/>
      <c r="AN26" s="427">
        <v>87.338692186890299</v>
      </c>
      <c r="AO26" s="435">
        <v>86.868638773338404</v>
      </c>
      <c r="AP26" s="428">
        <v>87.102695191607097</v>
      </c>
      <c r="AQ26" s="395"/>
      <c r="AR26" s="433">
        <v>87.084172924723106</v>
      </c>
      <c r="AS26" s="392"/>
      <c r="AT26" s="408">
        <v>1.69259413103956</v>
      </c>
      <c r="AU26" s="393">
        <v>4.3985152255955704</v>
      </c>
      <c r="AV26" s="393">
        <v>3.49148172572791</v>
      </c>
      <c r="AW26" s="393">
        <v>2.8903407736242799</v>
      </c>
      <c r="AX26" s="393">
        <v>1.92124167849766</v>
      </c>
      <c r="AY26" s="409">
        <v>2.9444543855425702</v>
      </c>
      <c r="AZ26" s="393"/>
      <c r="BA26" s="402">
        <v>2.5001849967927599</v>
      </c>
      <c r="BB26" s="415">
        <v>1.6484232280305799</v>
      </c>
      <c r="BC26" s="403">
        <v>2.0719024913522999</v>
      </c>
      <c r="BD26" s="393"/>
      <c r="BE26" s="413">
        <v>2.6852877941134801</v>
      </c>
    </row>
    <row r="27" spans="1:57" x14ac:dyDescent="0.2">
      <c r="A27" s="34" t="s">
        <v>104</v>
      </c>
      <c r="B27" s="2" t="s">
        <v>49</v>
      </c>
      <c r="C27" s="2"/>
      <c r="D27" s="23" t="s">
        <v>91</v>
      </c>
      <c r="E27" s="26" t="s">
        <v>92</v>
      </c>
      <c r="F27" s="2"/>
      <c r="G27" s="373">
        <v>87.278021771771705</v>
      </c>
      <c r="H27" s="349">
        <v>90.389369197159994</v>
      </c>
      <c r="I27" s="349">
        <v>89.476134301270406</v>
      </c>
      <c r="J27" s="349">
        <v>92.176794674859096</v>
      </c>
      <c r="K27" s="349">
        <v>91.712825186412502</v>
      </c>
      <c r="L27" s="374">
        <v>90.387276679841804</v>
      </c>
      <c r="M27" s="349"/>
      <c r="N27" s="381">
        <v>104.681501557632</v>
      </c>
      <c r="O27" s="389">
        <v>105.061644776119</v>
      </c>
      <c r="P27" s="382">
        <v>104.87562957317</v>
      </c>
      <c r="Q27" s="349"/>
      <c r="R27" s="387">
        <v>94.303370416151594</v>
      </c>
      <c r="S27" s="346"/>
      <c r="T27" s="362">
        <v>-3.39402457788783</v>
      </c>
      <c r="U27" s="347">
        <v>-3.4022065780288702</v>
      </c>
      <c r="V27" s="347">
        <v>-4.5697194641588998</v>
      </c>
      <c r="W27" s="347">
        <v>-1.7318479538629601</v>
      </c>
      <c r="X27" s="347">
        <v>-3.8590049795902299</v>
      </c>
      <c r="Y27" s="363">
        <v>-3.2393242448238402</v>
      </c>
      <c r="Z27" s="347"/>
      <c r="AA27" s="356">
        <v>-0.18563549740746499</v>
      </c>
      <c r="AB27" s="369">
        <v>-1.708752665157</v>
      </c>
      <c r="AC27" s="357">
        <v>-0.89862773323468004</v>
      </c>
      <c r="AD27" s="347"/>
      <c r="AE27" s="367">
        <v>-2.6075479059632598</v>
      </c>
      <c r="AF27" s="29"/>
      <c r="AG27" s="419">
        <v>122.212585073154</v>
      </c>
      <c r="AH27" s="395">
        <v>117.394306510851</v>
      </c>
      <c r="AI27" s="395">
        <v>119.455954364107</v>
      </c>
      <c r="AJ27" s="395">
        <v>127.66097240843899</v>
      </c>
      <c r="AK27" s="395">
        <v>118.300514592369</v>
      </c>
      <c r="AL27" s="420">
        <v>120.94752767260999</v>
      </c>
      <c r="AM27" s="395"/>
      <c r="AN27" s="427">
        <v>126.525339607739</v>
      </c>
      <c r="AO27" s="435">
        <v>134.851236685201</v>
      </c>
      <c r="AP27" s="428">
        <v>130.65138674014801</v>
      </c>
      <c r="AQ27" s="395"/>
      <c r="AR27" s="433">
        <v>123.890349969292</v>
      </c>
      <c r="AS27" s="392"/>
      <c r="AT27" s="408">
        <v>10.3267364426751</v>
      </c>
      <c r="AU27" s="393">
        <v>3.4817922019553298</v>
      </c>
      <c r="AV27" s="393">
        <v>2.30416192240925</v>
      </c>
      <c r="AW27" s="393">
        <v>21.545622630130399</v>
      </c>
      <c r="AX27" s="393">
        <v>9.4974579519978697</v>
      </c>
      <c r="AY27" s="409">
        <v>9.1906748484993201</v>
      </c>
      <c r="AZ27" s="393"/>
      <c r="BA27" s="402">
        <v>3.11226477783396</v>
      </c>
      <c r="BB27" s="415">
        <v>6.9909731445692698</v>
      </c>
      <c r="BC27" s="403">
        <v>5.1047164231963302</v>
      </c>
      <c r="BD27" s="393"/>
      <c r="BE27" s="413">
        <v>7.73055562534537</v>
      </c>
    </row>
    <row r="28" spans="1:57" x14ac:dyDescent="0.2">
      <c r="A28" s="34" t="s">
        <v>54</v>
      </c>
      <c r="B28" s="2" t="str">
        <f t="shared" si="0"/>
        <v>Roanoke, VA</v>
      </c>
      <c r="C28" s="2"/>
      <c r="D28" s="23" t="s">
        <v>91</v>
      </c>
      <c r="E28" s="26" t="s">
        <v>92</v>
      </c>
      <c r="F28" s="2"/>
      <c r="G28" s="373">
        <v>87.625581601061398</v>
      </c>
      <c r="H28" s="349">
        <v>95.719018908312506</v>
      </c>
      <c r="I28" s="349">
        <v>98.140438904494303</v>
      </c>
      <c r="J28" s="349">
        <v>96.392370211242294</v>
      </c>
      <c r="K28" s="349">
        <v>95.359483821263396</v>
      </c>
      <c r="L28" s="374">
        <v>94.932932110367602</v>
      </c>
      <c r="M28" s="349"/>
      <c r="N28" s="381">
        <v>99.342759146341393</v>
      </c>
      <c r="O28" s="389">
        <v>97.186661591168601</v>
      </c>
      <c r="P28" s="382">
        <v>98.2640944581984</v>
      </c>
      <c r="Q28" s="349"/>
      <c r="R28" s="387">
        <v>95.875791828374204</v>
      </c>
      <c r="S28" s="346"/>
      <c r="T28" s="362">
        <v>-0.391435965465109</v>
      </c>
      <c r="U28" s="347">
        <v>2.9671484711472398</v>
      </c>
      <c r="V28" s="347">
        <v>-1.55755569615456E-3</v>
      </c>
      <c r="W28" s="347">
        <v>-1.0533419115570599</v>
      </c>
      <c r="X28" s="347">
        <v>2.4923709066523201</v>
      </c>
      <c r="Y28" s="363">
        <v>0.71079761005335595</v>
      </c>
      <c r="Z28" s="347"/>
      <c r="AA28" s="356">
        <v>3.3049825569596298</v>
      </c>
      <c r="AB28" s="369">
        <v>8.3086927491814094E-2</v>
      </c>
      <c r="AC28" s="357">
        <v>1.7008995028945899</v>
      </c>
      <c r="AD28" s="347"/>
      <c r="AE28" s="367">
        <v>1.0533828501349101</v>
      </c>
      <c r="AF28" s="29"/>
      <c r="AG28" s="419">
        <v>91.697940503432406</v>
      </c>
      <c r="AH28" s="395">
        <v>95.931848256023002</v>
      </c>
      <c r="AI28" s="395">
        <v>97.365467294117593</v>
      </c>
      <c r="AJ28" s="395">
        <v>102.575740669116</v>
      </c>
      <c r="AK28" s="395">
        <v>95.522683849139199</v>
      </c>
      <c r="AL28" s="420">
        <v>96.687864319666105</v>
      </c>
      <c r="AM28" s="395"/>
      <c r="AN28" s="427">
        <v>99.007579294595203</v>
      </c>
      <c r="AO28" s="435">
        <v>99.117669367638399</v>
      </c>
      <c r="AP28" s="428">
        <v>99.062966714297701</v>
      </c>
      <c r="AQ28" s="395"/>
      <c r="AR28" s="433">
        <v>97.435907767247301</v>
      </c>
      <c r="AS28" s="392"/>
      <c r="AT28" s="408">
        <v>0.84126834733428302</v>
      </c>
      <c r="AU28" s="393">
        <v>1.6114131678508701</v>
      </c>
      <c r="AV28" s="393">
        <v>-3.7184805511039198</v>
      </c>
      <c r="AW28" s="393">
        <v>8.2914647457605799</v>
      </c>
      <c r="AX28" s="393">
        <v>3.7438326015571999</v>
      </c>
      <c r="AY28" s="409">
        <v>2.1171322091204399</v>
      </c>
      <c r="AZ28" s="393"/>
      <c r="BA28" s="402">
        <v>1.53168630495612</v>
      </c>
      <c r="BB28" s="415">
        <v>1.4368012951745599</v>
      </c>
      <c r="BC28" s="403">
        <v>1.48583346062596</v>
      </c>
      <c r="BD28" s="393"/>
      <c r="BE28" s="413">
        <v>1.9050592180913499</v>
      </c>
    </row>
    <row r="29" spans="1:57" x14ac:dyDescent="0.2">
      <c r="A29" s="34" t="s">
        <v>55</v>
      </c>
      <c r="B29" s="2" t="str">
        <f t="shared" si="0"/>
        <v>Charlottesville, VA</v>
      </c>
      <c r="C29" s="2"/>
      <c r="D29" s="23" t="s">
        <v>91</v>
      </c>
      <c r="E29" s="26" t="s">
        <v>92</v>
      </c>
      <c r="F29" s="2"/>
      <c r="G29" s="373">
        <v>113.26072151045101</v>
      </c>
      <c r="H29" s="349">
        <v>111.062643026004</v>
      </c>
      <c r="I29" s="349">
        <v>115.61021446593701</v>
      </c>
      <c r="J29" s="349">
        <v>115.41149879129701</v>
      </c>
      <c r="K29" s="349">
        <v>116.197583179297</v>
      </c>
      <c r="L29" s="374">
        <v>114.449928450385</v>
      </c>
      <c r="M29" s="349"/>
      <c r="N29" s="381">
        <v>139.05672182468601</v>
      </c>
      <c r="O29" s="389">
        <v>140.32860300618901</v>
      </c>
      <c r="P29" s="382">
        <v>139.69633837261</v>
      </c>
      <c r="Q29" s="349"/>
      <c r="R29" s="387">
        <v>121.960401455026</v>
      </c>
      <c r="S29" s="346"/>
      <c r="T29" s="362">
        <v>-3.2884887487271999</v>
      </c>
      <c r="U29" s="347">
        <v>-4.8644549839583702</v>
      </c>
      <c r="V29" s="347">
        <v>-5.7146942868966297</v>
      </c>
      <c r="W29" s="347">
        <v>-8.1833752685103995</v>
      </c>
      <c r="X29" s="347">
        <v>-9.5564343340957105</v>
      </c>
      <c r="Y29" s="363">
        <v>-6.0283192307143398</v>
      </c>
      <c r="Z29" s="347"/>
      <c r="AA29" s="356">
        <v>2.58265283130486</v>
      </c>
      <c r="AB29" s="369">
        <v>0.87749965916127903</v>
      </c>
      <c r="AC29" s="357">
        <v>1.81264123711421</v>
      </c>
      <c r="AD29" s="347"/>
      <c r="AE29" s="367">
        <v>-2.9914075562915299</v>
      </c>
      <c r="AF29" s="29"/>
      <c r="AG29" s="419">
        <v>136.89659120034099</v>
      </c>
      <c r="AH29" s="395">
        <v>130.130858188269</v>
      </c>
      <c r="AI29" s="395">
        <v>133.95688070294</v>
      </c>
      <c r="AJ29" s="395">
        <v>146.54181614349699</v>
      </c>
      <c r="AK29" s="395">
        <v>137.36104082150101</v>
      </c>
      <c r="AL29" s="420">
        <v>136.958494260311</v>
      </c>
      <c r="AM29" s="395"/>
      <c r="AN29" s="427">
        <v>150.879118050789</v>
      </c>
      <c r="AO29" s="435">
        <v>156.37095433384999</v>
      </c>
      <c r="AP29" s="428">
        <v>153.668317946408</v>
      </c>
      <c r="AQ29" s="395"/>
      <c r="AR29" s="433">
        <v>141.94804407389299</v>
      </c>
      <c r="AS29" s="392"/>
      <c r="AT29" s="408">
        <v>-0.95261664817472502</v>
      </c>
      <c r="AU29" s="393">
        <v>-5.0229920749856598</v>
      </c>
      <c r="AV29" s="393">
        <v>-10.308779754298699</v>
      </c>
      <c r="AW29" s="393">
        <v>8.4710919872764201</v>
      </c>
      <c r="AX29" s="393">
        <v>0.17236552038084499</v>
      </c>
      <c r="AY29" s="409">
        <v>-1.7757987227869001</v>
      </c>
      <c r="AZ29" s="393"/>
      <c r="BA29" s="402">
        <v>-2.82203399418374</v>
      </c>
      <c r="BB29" s="415">
        <v>-1.53801749466114</v>
      </c>
      <c r="BC29" s="403">
        <v>-2.12125704353365</v>
      </c>
      <c r="BD29" s="393"/>
      <c r="BE29" s="413">
        <v>-1.9250104004262201</v>
      </c>
    </row>
    <row r="30" spans="1:57" x14ac:dyDescent="0.2">
      <c r="A30" s="20" t="s">
        <v>105</v>
      </c>
      <c r="B30" t="s">
        <v>56</v>
      </c>
      <c r="C30" s="2"/>
      <c r="D30" s="23" t="s">
        <v>91</v>
      </c>
      <c r="E30" s="26" t="s">
        <v>92</v>
      </c>
      <c r="F30" s="2"/>
      <c r="G30" s="373">
        <v>91.034615034168496</v>
      </c>
      <c r="H30" s="349">
        <v>102.090819987187</v>
      </c>
      <c r="I30" s="349">
        <v>104.807348116646</v>
      </c>
      <c r="J30" s="349">
        <v>103.111395977184</v>
      </c>
      <c r="K30" s="349">
        <v>99.5105605908022</v>
      </c>
      <c r="L30" s="374">
        <v>100.77621355318701</v>
      </c>
      <c r="M30" s="349"/>
      <c r="N30" s="381">
        <v>107.517948798988</v>
      </c>
      <c r="O30" s="389">
        <v>108.43934437786299</v>
      </c>
      <c r="P30" s="382">
        <v>107.953542742876</v>
      </c>
      <c r="Q30" s="349"/>
      <c r="R30" s="387">
        <v>102.835064053537</v>
      </c>
      <c r="S30" s="346"/>
      <c r="T30" s="362">
        <v>-3.2489317217115401</v>
      </c>
      <c r="U30" s="347">
        <v>2.50472249786114</v>
      </c>
      <c r="V30" s="347">
        <v>4.54422129118658</v>
      </c>
      <c r="W30" s="347">
        <v>0.64907051302994301</v>
      </c>
      <c r="X30" s="347">
        <v>1.50485235371138</v>
      </c>
      <c r="Y30" s="363">
        <v>1.60033082335084</v>
      </c>
      <c r="Z30" s="347"/>
      <c r="AA30" s="356">
        <v>-0.47866183205059498</v>
      </c>
      <c r="AB30" s="369">
        <v>0.71711088398827205</v>
      </c>
      <c r="AC30" s="357">
        <v>9.3865089965294995E-2</v>
      </c>
      <c r="AD30" s="347"/>
      <c r="AE30" s="367">
        <v>1.27307153808547</v>
      </c>
      <c r="AF30" s="29"/>
      <c r="AG30" s="419">
        <v>95.283562866155904</v>
      </c>
      <c r="AH30" s="395">
        <v>101.763294243887</v>
      </c>
      <c r="AI30" s="395">
        <v>101.861467705655</v>
      </c>
      <c r="AJ30" s="395">
        <v>102.804193731731</v>
      </c>
      <c r="AK30" s="395">
        <v>100.1915</v>
      </c>
      <c r="AL30" s="420">
        <v>100.505422869969</v>
      </c>
      <c r="AM30" s="395"/>
      <c r="AN30" s="427">
        <v>108.200938474624</v>
      </c>
      <c r="AO30" s="435">
        <v>108.481268568033</v>
      </c>
      <c r="AP30" s="428">
        <v>108.337829682286</v>
      </c>
      <c r="AQ30" s="395"/>
      <c r="AR30" s="433">
        <v>102.95506011933099</v>
      </c>
      <c r="AS30" s="392"/>
      <c r="AT30" s="408">
        <v>-1.43039968608486</v>
      </c>
      <c r="AU30" s="393">
        <v>2.86430131963332</v>
      </c>
      <c r="AV30" s="393">
        <v>-0.416966623105131</v>
      </c>
      <c r="AW30" s="393">
        <v>2.19668679539169</v>
      </c>
      <c r="AX30" s="393">
        <v>1.5645171995223399</v>
      </c>
      <c r="AY30" s="409">
        <v>1.0447294901498401</v>
      </c>
      <c r="AZ30" s="393"/>
      <c r="BA30" s="402">
        <v>-1.19676318861068</v>
      </c>
      <c r="BB30" s="415">
        <v>0.23929150782043301</v>
      </c>
      <c r="BC30" s="403">
        <v>-0.50257716099198702</v>
      </c>
      <c r="BD30" s="393"/>
      <c r="BE30" s="413">
        <v>0.537236099468407</v>
      </c>
    </row>
    <row r="31" spans="1:57" x14ac:dyDescent="0.2">
      <c r="A31" s="20" t="s">
        <v>52</v>
      </c>
      <c r="B31" s="2" t="str">
        <f t="shared" si="0"/>
        <v>Staunton &amp; Harrisonburg, VA</v>
      </c>
      <c r="C31" s="2"/>
      <c r="D31" s="23" t="s">
        <v>91</v>
      </c>
      <c r="E31" s="26" t="s">
        <v>92</v>
      </c>
      <c r="F31" s="2"/>
      <c r="G31" s="373">
        <v>94.2238973852984</v>
      </c>
      <c r="H31" s="349">
        <v>90.333398251192307</v>
      </c>
      <c r="I31" s="349">
        <v>93.396688613477906</v>
      </c>
      <c r="J31" s="349">
        <v>90.651918582736499</v>
      </c>
      <c r="K31" s="349">
        <v>90.908386036960906</v>
      </c>
      <c r="L31" s="374">
        <v>91.810560877753204</v>
      </c>
      <c r="M31" s="349"/>
      <c r="N31" s="381">
        <v>112.936640356897</v>
      </c>
      <c r="O31" s="389">
        <v>101.263348591549</v>
      </c>
      <c r="P31" s="382">
        <v>107.17505735140701</v>
      </c>
      <c r="Q31" s="349"/>
      <c r="R31" s="387">
        <v>96.731099237490895</v>
      </c>
      <c r="S31" s="346"/>
      <c r="T31" s="362">
        <v>6.3891473375932799</v>
      </c>
      <c r="U31" s="347">
        <v>2.5630617618717899</v>
      </c>
      <c r="V31" s="347">
        <v>7.4495071263582604</v>
      </c>
      <c r="W31" s="347">
        <v>4.61620071579053</v>
      </c>
      <c r="X31" s="347">
        <v>2.7292092269897599</v>
      </c>
      <c r="Y31" s="363">
        <v>4.6508325986659296</v>
      </c>
      <c r="Z31" s="347"/>
      <c r="AA31" s="356">
        <v>14.5633989435334</v>
      </c>
      <c r="AB31" s="369">
        <v>2.54278227648377</v>
      </c>
      <c r="AC31" s="357">
        <v>8.6234710812879793</v>
      </c>
      <c r="AD31" s="347"/>
      <c r="AE31" s="367">
        <v>6.5314498484881502</v>
      </c>
      <c r="AF31" s="29"/>
      <c r="AG31" s="419">
        <v>106.30557488877901</v>
      </c>
      <c r="AH31" s="395">
        <v>104.76237764107999</v>
      </c>
      <c r="AI31" s="395">
        <v>111.97863657300699</v>
      </c>
      <c r="AJ31" s="395">
        <v>113.09996099463601</v>
      </c>
      <c r="AK31" s="395">
        <v>104.569359370329</v>
      </c>
      <c r="AL31" s="420">
        <v>108.144807256235</v>
      </c>
      <c r="AM31" s="395"/>
      <c r="AN31" s="427">
        <v>130.86023404101101</v>
      </c>
      <c r="AO31" s="435">
        <v>114.209378123264</v>
      </c>
      <c r="AP31" s="428">
        <v>122.911228415631</v>
      </c>
      <c r="AQ31" s="395"/>
      <c r="AR31" s="433">
        <v>113.087974697985</v>
      </c>
      <c r="AS31" s="392"/>
      <c r="AT31" s="408">
        <v>14.4583576305224</v>
      </c>
      <c r="AU31" s="393">
        <v>12.576871930226</v>
      </c>
      <c r="AV31" s="393">
        <v>18.555882073043801</v>
      </c>
      <c r="AW31" s="393">
        <v>22.214499540339101</v>
      </c>
      <c r="AX31" s="393">
        <v>10.8236536512781</v>
      </c>
      <c r="AY31" s="409">
        <v>15.6873322240627</v>
      </c>
      <c r="AZ31" s="393"/>
      <c r="BA31" s="402">
        <v>26.5671210313293</v>
      </c>
      <c r="BB31" s="415">
        <v>10.0435713122507</v>
      </c>
      <c r="BC31" s="403">
        <v>18.6563712560143</v>
      </c>
      <c r="BD31" s="393"/>
      <c r="BE31" s="413">
        <v>16.8431784765286</v>
      </c>
    </row>
    <row r="32" spans="1:57" x14ac:dyDescent="0.2">
      <c r="A32" s="20" t="s">
        <v>51</v>
      </c>
      <c r="B32" s="2" t="str">
        <f t="shared" si="0"/>
        <v>Blacksburg &amp; Wytheville, VA</v>
      </c>
      <c r="C32" s="2"/>
      <c r="D32" s="23" t="s">
        <v>91</v>
      </c>
      <c r="E32" s="26" t="s">
        <v>92</v>
      </c>
      <c r="F32" s="2"/>
      <c r="G32" s="373">
        <v>80.948604821037193</v>
      </c>
      <c r="H32" s="349">
        <v>85.597046321525795</v>
      </c>
      <c r="I32" s="349">
        <v>87.335720789074301</v>
      </c>
      <c r="J32" s="349">
        <v>87.806043521266005</v>
      </c>
      <c r="K32" s="349">
        <v>85.252604049493797</v>
      </c>
      <c r="L32" s="374">
        <v>85.700355194298993</v>
      </c>
      <c r="M32" s="349"/>
      <c r="N32" s="381">
        <v>90.395931490384598</v>
      </c>
      <c r="O32" s="389">
        <v>92.280466377440305</v>
      </c>
      <c r="P32" s="382">
        <v>91.386547890535894</v>
      </c>
      <c r="Q32" s="349"/>
      <c r="R32" s="387">
        <v>87.297533829770103</v>
      </c>
      <c r="S32" s="346"/>
      <c r="T32" s="362">
        <v>-6.3722638766636601</v>
      </c>
      <c r="U32" s="347">
        <v>-4.88310725936861</v>
      </c>
      <c r="V32" s="347">
        <v>-4.9396595225565196</v>
      </c>
      <c r="W32" s="347">
        <v>-4.7671383683835398</v>
      </c>
      <c r="X32" s="347">
        <v>-7.0766955053356098</v>
      </c>
      <c r="Y32" s="363">
        <v>-5.3788412140350301</v>
      </c>
      <c r="Z32" s="347"/>
      <c r="AA32" s="356">
        <v>-6.2853814624964501</v>
      </c>
      <c r="AB32" s="369">
        <v>-5.6610798250049301</v>
      </c>
      <c r="AC32" s="357">
        <v>-5.9004441274184298</v>
      </c>
      <c r="AD32" s="347"/>
      <c r="AE32" s="367">
        <v>-5.4813930745476096</v>
      </c>
      <c r="AF32" s="29"/>
      <c r="AG32" s="419">
        <v>83.902409899458604</v>
      </c>
      <c r="AH32" s="395">
        <v>86.076791225608901</v>
      </c>
      <c r="AI32" s="395">
        <v>87.323190087002303</v>
      </c>
      <c r="AJ32" s="395">
        <v>88.982963072378098</v>
      </c>
      <c r="AK32" s="395">
        <v>106.064531330251</v>
      </c>
      <c r="AL32" s="420">
        <v>90.760936899862799</v>
      </c>
      <c r="AM32" s="395"/>
      <c r="AN32" s="427">
        <v>102.58509095069201</v>
      </c>
      <c r="AO32" s="435">
        <v>92.419711756966805</v>
      </c>
      <c r="AP32" s="428">
        <v>97.615336802713102</v>
      </c>
      <c r="AQ32" s="395"/>
      <c r="AR32" s="433">
        <v>92.949911114430805</v>
      </c>
      <c r="AS32" s="392"/>
      <c r="AT32" s="408">
        <v>-4.00356755073292</v>
      </c>
      <c r="AU32" s="393">
        <v>-3.7526872507889402</v>
      </c>
      <c r="AV32" s="393">
        <v>-4.4300077586956101</v>
      </c>
      <c r="AW32" s="393">
        <v>-2.1143732477529502</v>
      </c>
      <c r="AX32" s="393">
        <v>1.76293869909281</v>
      </c>
      <c r="AY32" s="409">
        <v>-2.70229267172168</v>
      </c>
      <c r="AZ32" s="393"/>
      <c r="BA32" s="402">
        <v>-0.24170511237164499</v>
      </c>
      <c r="BB32" s="415">
        <v>-3.57379384222103</v>
      </c>
      <c r="BC32" s="403">
        <v>-1.93849506438841</v>
      </c>
      <c r="BD32" s="393"/>
      <c r="BE32" s="413">
        <v>-2.5109633637859599</v>
      </c>
    </row>
    <row r="33" spans="1:64" x14ac:dyDescent="0.2">
      <c r="A33" s="20" t="s">
        <v>50</v>
      </c>
      <c r="B33" s="2" t="str">
        <f t="shared" si="0"/>
        <v>Lynchburg, VA</v>
      </c>
      <c r="C33" s="2"/>
      <c r="D33" s="23" t="s">
        <v>91</v>
      </c>
      <c r="E33" s="26" t="s">
        <v>92</v>
      </c>
      <c r="F33" s="2"/>
      <c r="G33" s="373">
        <v>92.231542497376694</v>
      </c>
      <c r="H33" s="349">
        <v>98.792943189596102</v>
      </c>
      <c r="I33" s="349">
        <v>102.805253203172</v>
      </c>
      <c r="J33" s="349">
        <v>103.98729776247799</v>
      </c>
      <c r="K33" s="349">
        <v>101.135235131396</v>
      </c>
      <c r="L33" s="374">
        <v>100.55542253521099</v>
      </c>
      <c r="M33" s="349"/>
      <c r="N33" s="381">
        <v>107.879737136465</v>
      </c>
      <c r="O33" s="389">
        <v>108.980137142857</v>
      </c>
      <c r="P33" s="382">
        <v>108.424027699265</v>
      </c>
      <c r="Q33" s="349"/>
      <c r="R33" s="387">
        <v>103.13790166975799</v>
      </c>
      <c r="S33" s="346"/>
      <c r="T33" s="362">
        <v>1.8595474335678599</v>
      </c>
      <c r="U33" s="347">
        <v>-0.67242405438221797</v>
      </c>
      <c r="V33" s="347">
        <v>0.68671244062876902</v>
      </c>
      <c r="W33" s="347">
        <v>4.3452521712567203</v>
      </c>
      <c r="X33" s="347">
        <v>4.5846506504826197</v>
      </c>
      <c r="Y33" s="363">
        <v>2.1423571866186699</v>
      </c>
      <c r="Z33" s="347"/>
      <c r="AA33" s="356">
        <v>1.2201145806511899</v>
      </c>
      <c r="AB33" s="369">
        <v>3.4882716026102401</v>
      </c>
      <c r="AC33" s="357">
        <v>2.3206976522457001</v>
      </c>
      <c r="AD33" s="347"/>
      <c r="AE33" s="367">
        <v>2.6502468047141301</v>
      </c>
      <c r="AF33" s="29"/>
      <c r="AG33" s="419">
        <v>93.4451167012448</v>
      </c>
      <c r="AH33" s="395">
        <v>97.888102796674204</v>
      </c>
      <c r="AI33" s="395">
        <v>100.81592482873501</v>
      </c>
      <c r="AJ33" s="395">
        <v>104.92632221026101</v>
      </c>
      <c r="AK33" s="395">
        <v>98.602520593080698</v>
      </c>
      <c r="AL33" s="420">
        <v>99.544744785619898</v>
      </c>
      <c r="AM33" s="395"/>
      <c r="AN33" s="427">
        <v>106.037144288577</v>
      </c>
      <c r="AO33" s="435">
        <v>108.330663060547</v>
      </c>
      <c r="AP33" s="428">
        <v>107.158755013226</v>
      </c>
      <c r="AQ33" s="395"/>
      <c r="AR33" s="433">
        <v>101.976173905934</v>
      </c>
      <c r="AS33" s="392"/>
      <c r="AT33" s="408">
        <v>1.34174459831371</v>
      </c>
      <c r="AU33" s="393">
        <v>-0.47480038390799101</v>
      </c>
      <c r="AV33" s="393">
        <v>-1.5339424713729799</v>
      </c>
      <c r="AW33" s="393">
        <v>8.1787930983400994</v>
      </c>
      <c r="AX33" s="393">
        <v>2.9876062578474798</v>
      </c>
      <c r="AY33" s="409">
        <v>2.10380867419277</v>
      </c>
      <c r="AZ33" s="393"/>
      <c r="BA33" s="402">
        <v>2.4463182450479199</v>
      </c>
      <c r="BB33" s="415">
        <v>2.3572860287355102</v>
      </c>
      <c r="BC33" s="403">
        <v>2.40229364501978</v>
      </c>
      <c r="BD33" s="393"/>
      <c r="BE33" s="413">
        <v>2.3688528798870498</v>
      </c>
    </row>
    <row r="34" spans="1:64" x14ac:dyDescent="0.2">
      <c r="A34" s="20" t="s">
        <v>24</v>
      </c>
      <c r="B34" s="2" t="str">
        <f t="shared" si="0"/>
        <v>Central Virginia</v>
      </c>
      <c r="C34" s="2"/>
      <c r="D34" s="23" t="s">
        <v>91</v>
      </c>
      <c r="E34" s="26" t="s">
        <v>92</v>
      </c>
      <c r="F34" s="2"/>
      <c r="G34" s="373">
        <v>94.072362470469102</v>
      </c>
      <c r="H34" s="349">
        <v>101.95000251272</v>
      </c>
      <c r="I34" s="349">
        <v>103.444771549693</v>
      </c>
      <c r="J34" s="349">
        <v>104.005381826421</v>
      </c>
      <c r="K34" s="349">
        <v>102.476542295982</v>
      </c>
      <c r="L34" s="374">
        <v>101.660998130321</v>
      </c>
      <c r="M34" s="349"/>
      <c r="N34" s="381">
        <v>110.110889478337</v>
      </c>
      <c r="O34" s="389">
        <v>108.344985917145</v>
      </c>
      <c r="P34" s="382">
        <v>109.225938483253</v>
      </c>
      <c r="Q34" s="349"/>
      <c r="R34" s="387">
        <v>103.934324040118</v>
      </c>
      <c r="S34" s="346"/>
      <c r="T34" s="362">
        <v>-2.73170621417129</v>
      </c>
      <c r="U34" s="347">
        <v>-1.13374429322543</v>
      </c>
      <c r="V34" s="347">
        <v>-1.07453477730449</v>
      </c>
      <c r="W34" s="347">
        <v>1.1356275892477701</v>
      </c>
      <c r="X34" s="347">
        <v>2.3668934131802799</v>
      </c>
      <c r="Y34" s="363">
        <v>-1.93107800309021E-2</v>
      </c>
      <c r="Z34" s="347"/>
      <c r="AA34" s="356">
        <v>4.5841075344953301</v>
      </c>
      <c r="AB34" s="369">
        <v>5.2656155253890997</v>
      </c>
      <c r="AC34" s="357">
        <v>4.8491107624638996</v>
      </c>
      <c r="AD34" s="347"/>
      <c r="AE34" s="367">
        <v>1.55596304379897</v>
      </c>
      <c r="AF34" s="29"/>
      <c r="AG34" s="419">
        <v>99.874340534117593</v>
      </c>
      <c r="AH34" s="395">
        <v>103.61979733029401</v>
      </c>
      <c r="AI34" s="395">
        <v>105.188091350506</v>
      </c>
      <c r="AJ34" s="395">
        <v>109.23565622231099</v>
      </c>
      <c r="AK34" s="395">
        <v>102.61900545267601</v>
      </c>
      <c r="AL34" s="420">
        <v>104.282449795221</v>
      </c>
      <c r="AM34" s="395"/>
      <c r="AN34" s="427">
        <v>109.015141500414</v>
      </c>
      <c r="AO34" s="435">
        <v>110.399708136699</v>
      </c>
      <c r="AP34" s="428">
        <v>109.70956926816</v>
      </c>
      <c r="AQ34" s="395"/>
      <c r="AR34" s="433">
        <v>105.91358355892299</v>
      </c>
      <c r="AS34" s="392"/>
      <c r="AT34" s="408">
        <v>0.55352986799238602</v>
      </c>
      <c r="AU34" s="393">
        <v>0.65545173565561199</v>
      </c>
      <c r="AV34" s="393">
        <v>-1.7722005532427301</v>
      </c>
      <c r="AW34" s="393">
        <v>7.9848150632297097</v>
      </c>
      <c r="AX34" s="393">
        <v>2.3985397331361802</v>
      </c>
      <c r="AY34" s="409">
        <v>1.9906745204443099</v>
      </c>
      <c r="AZ34" s="393"/>
      <c r="BA34" s="402">
        <v>1.9823402730055599</v>
      </c>
      <c r="BB34" s="415">
        <v>2.8036261351093401</v>
      </c>
      <c r="BC34" s="403">
        <v>2.3985987909898201</v>
      </c>
      <c r="BD34" s="393"/>
      <c r="BE34" s="413">
        <v>2.1249915322020998</v>
      </c>
    </row>
    <row r="35" spans="1:64" x14ac:dyDescent="0.2">
      <c r="A35" s="20" t="s">
        <v>25</v>
      </c>
      <c r="B35" s="2" t="str">
        <f t="shared" si="0"/>
        <v>Chesapeake Bay</v>
      </c>
      <c r="C35" s="2"/>
      <c r="D35" s="23" t="s">
        <v>91</v>
      </c>
      <c r="E35" s="26" t="s">
        <v>92</v>
      </c>
      <c r="F35" s="2"/>
      <c r="G35" s="373">
        <v>83.044233128834307</v>
      </c>
      <c r="H35" s="349">
        <v>90.710651731160794</v>
      </c>
      <c r="I35" s="349">
        <v>90.964043715846898</v>
      </c>
      <c r="J35" s="349">
        <v>92.129742268041198</v>
      </c>
      <c r="K35" s="349">
        <v>83.588824662813096</v>
      </c>
      <c r="L35" s="374">
        <v>88.590482367247603</v>
      </c>
      <c r="M35" s="349"/>
      <c r="N35" s="381">
        <v>94.037401746724797</v>
      </c>
      <c r="O35" s="389">
        <v>96.2854926624737</v>
      </c>
      <c r="P35" s="382">
        <v>95.184288770053399</v>
      </c>
      <c r="Q35" s="349"/>
      <c r="R35" s="387">
        <v>90.402713109935306</v>
      </c>
      <c r="S35" s="346"/>
      <c r="T35" s="362">
        <v>-11.169044633923299</v>
      </c>
      <c r="U35" s="347">
        <v>-5.2589250781713899</v>
      </c>
      <c r="V35" s="347">
        <v>-8.2403708996343994</v>
      </c>
      <c r="W35" s="347">
        <v>-4.5143158960392098</v>
      </c>
      <c r="X35" s="347">
        <v>-16.383962117585099</v>
      </c>
      <c r="Y35" s="363">
        <v>-8.6211276341522094</v>
      </c>
      <c r="Z35" s="347"/>
      <c r="AA35" s="356">
        <v>-7.8045425804425603</v>
      </c>
      <c r="AB35" s="369">
        <v>-6.2405383922829598</v>
      </c>
      <c r="AC35" s="357">
        <v>-6.9878734148791599</v>
      </c>
      <c r="AD35" s="347"/>
      <c r="AE35" s="367">
        <v>-8.0155921816523499</v>
      </c>
      <c r="AF35" s="29"/>
      <c r="AG35" s="419">
        <v>85.473244680850996</v>
      </c>
      <c r="AH35" s="395">
        <v>90.225389965226</v>
      </c>
      <c r="AI35" s="395">
        <v>89.412119649303705</v>
      </c>
      <c r="AJ35" s="395">
        <v>93.385895261845306</v>
      </c>
      <c r="AK35" s="395">
        <v>86.800485220301098</v>
      </c>
      <c r="AL35" s="420">
        <v>89.303821050356603</v>
      </c>
      <c r="AM35" s="395"/>
      <c r="AN35" s="427">
        <v>92.911036353770996</v>
      </c>
      <c r="AO35" s="435">
        <v>94.618896210873103</v>
      </c>
      <c r="AP35" s="428">
        <v>93.759838973799106</v>
      </c>
      <c r="AQ35" s="395"/>
      <c r="AR35" s="433">
        <v>90.567704753057697</v>
      </c>
      <c r="AS35" s="392"/>
      <c r="AT35" s="408">
        <v>-12.7695585455286</v>
      </c>
      <c r="AU35" s="393">
        <v>-10.3848768802488</v>
      </c>
      <c r="AV35" s="393">
        <v>-19.584672138972799</v>
      </c>
      <c r="AW35" s="393">
        <v>-9.39485215038715</v>
      </c>
      <c r="AX35" s="393">
        <v>-14.0390548006524</v>
      </c>
      <c r="AY35" s="409">
        <v>-13.2435836623754</v>
      </c>
      <c r="AZ35" s="393"/>
      <c r="BA35" s="402">
        <v>-14.1698203301407</v>
      </c>
      <c r="BB35" s="415">
        <v>-15.3547827177511</v>
      </c>
      <c r="BC35" s="403">
        <v>-14.7668551062944</v>
      </c>
      <c r="BD35" s="393"/>
      <c r="BE35" s="413">
        <v>-13.744573603688499</v>
      </c>
    </row>
    <row r="36" spans="1:64" x14ac:dyDescent="0.2">
      <c r="A36" s="20" t="s">
        <v>26</v>
      </c>
      <c r="B36" s="2" t="str">
        <f t="shared" si="0"/>
        <v>Coastal Virginia - Eastern Shore</v>
      </c>
      <c r="C36" s="2"/>
      <c r="D36" s="23" t="s">
        <v>91</v>
      </c>
      <c r="E36" s="26" t="s">
        <v>92</v>
      </c>
      <c r="F36" s="2"/>
      <c r="G36" s="373">
        <v>84.682492753623094</v>
      </c>
      <c r="H36" s="349">
        <v>91.652374517374497</v>
      </c>
      <c r="I36" s="349">
        <v>92.557638640429303</v>
      </c>
      <c r="J36" s="349">
        <v>88.533922261483994</v>
      </c>
      <c r="K36" s="349">
        <v>88.430082304526707</v>
      </c>
      <c r="L36" s="374">
        <v>89.538532740501196</v>
      </c>
      <c r="M36" s="349"/>
      <c r="N36" s="381">
        <v>91.265243619489496</v>
      </c>
      <c r="O36" s="389">
        <v>90.681066350710907</v>
      </c>
      <c r="P36" s="382">
        <v>90.976236811254296</v>
      </c>
      <c r="Q36" s="349"/>
      <c r="R36" s="387">
        <v>89.907141568981004</v>
      </c>
      <c r="S36" s="346"/>
      <c r="T36" s="362">
        <v>-5.3940431585770297</v>
      </c>
      <c r="U36" s="347">
        <v>-1.4232052416659899</v>
      </c>
      <c r="V36" s="347">
        <v>-2.5269255347489001</v>
      </c>
      <c r="W36" s="347">
        <v>-7.4232723903353799</v>
      </c>
      <c r="X36" s="347">
        <v>-6.64953990096173</v>
      </c>
      <c r="Y36" s="363">
        <v>-4.5207572781262302</v>
      </c>
      <c r="Z36" s="347"/>
      <c r="AA36" s="356">
        <v>-4.3380383354646597</v>
      </c>
      <c r="AB36" s="369">
        <v>-4.6035620566352904</v>
      </c>
      <c r="AC36" s="357">
        <v>-4.4719048173075304</v>
      </c>
      <c r="AD36" s="347"/>
      <c r="AE36" s="367">
        <v>-4.5392566278565001</v>
      </c>
      <c r="AF36" s="29"/>
      <c r="AG36" s="419">
        <v>88.391914132379199</v>
      </c>
      <c r="AH36" s="395">
        <v>90.224326003824004</v>
      </c>
      <c r="AI36" s="395">
        <v>91.333623898138995</v>
      </c>
      <c r="AJ36" s="395">
        <v>93.796213913866495</v>
      </c>
      <c r="AK36" s="395">
        <v>90.748841495523905</v>
      </c>
      <c r="AL36" s="420">
        <v>91.011833452102195</v>
      </c>
      <c r="AM36" s="395"/>
      <c r="AN36" s="427">
        <v>91.8352406159769</v>
      </c>
      <c r="AO36" s="435">
        <v>91.851009268794996</v>
      </c>
      <c r="AP36" s="428">
        <v>91.842858208955207</v>
      </c>
      <c r="AQ36" s="395"/>
      <c r="AR36" s="433">
        <v>91.253162609260897</v>
      </c>
      <c r="AS36" s="392"/>
      <c r="AT36" s="408">
        <v>-0.87978946202178099</v>
      </c>
      <c r="AU36" s="393">
        <v>-1.9837046869450301</v>
      </c>
      <c r="AV36" s="393">
        <v>-4.3944239840779504</v>
      </c>
      <c r="AW36" s="393">
        <v>0.74337652633130502</v>
      </c>
      <c r="AX36" s="393">
        <v>-0.68061401828836399</v>
      </c>
      <c r="AY36" s="409">
        <v>-1.4043190200243401</v>
      </c>
      <c r="AZ36" s="393"/>
      <c r="BA36" s="402">
        <v>-3.9391390974426201</v>
      </c>
      <c r="BB36" s="415">
        <v>-3.9270969368778901</v>
      </c>
      <c r="BC36" s="403">
        <v>-3.9333296288272601</v>
      </c>
      <c r="BD36" s="393"/>
      <c r="BE36" s="413">
        <v>-2.2270708579768601</v>
      </c>
    </row>
    <row r="37" spans="1:64" x14ac:dyDescent="0.2">
      <c r="A37" s="20" t="s">
        <v>27</v>
      </c>
      <c r="B37" s="2" t="str">
        <f t="shared" si="0"/>
        <v>Coastal Virginia - Hampton Roads</v>
      </c>
      <c r="C37" s="2"/>
      <c r="D37" s="23" t="s">
        <v>91</v>
      </c>
      <c r="E37" s="26" t="s">
        <v>92</v>
      </c>
      <c r="F37" s="2"/>
      <c r="G37" s="373">
        <v>87.078588419405307</v>
      </c>
      <c r="H37" s="349">
        <v>87.368001063971207</v>
      </c>
      <c r="I37" s="349">
        <v>88.944096728307201</v>
      </c>
      <c r="J37" s="349">
        <v>89.386177617944597</v>
      </c>
      <c r="K37" s="349">
        <v>91.938795357289393</v>
      </c>
      <c r="L37" s="374">
        <v>89.083496875484101</v>
      </c>
      <c r="M37" s="349"/>
      <c r="N37" s="381">
        <v>101.316068331143</v>
      </c>
      <c r="O37" s="389">
        <v>103.201899330263</v>
      </c>
      <c r="P37" s="382">
        <v>102.26113485591399</v>
      </c>
      <c r="Q37" s="349"/>
      <c r="R37" s="387">
        <v>93.431277197657195</v>
      </c>
      <c r="S37" s="346"/>
      <c r="T37" s="362">
        <v>2.3763838849966699</v>
      </c>
      <c r="U37" s="347">
        <v>-0.111409036431456</v>
      </c>
      <c r="V37" s="347">
        <v>-1.7294721454633899</v>
      </c>
      <c r="W37" s="347">
        <v>-0.54130213472065003</v>
      </c>
      <c r="X37" s="347">
        <v>1.2711920698085799</v>
      </c>
      <c r="Y37" s="363">
        <v>0.182394842490577</v>
      </c>
      <c r="Z37" s="347"/>
      <c r="AA37" s="356">
        <v>3.56452734655501</v>
      </c>
      <c r="AB37" s="369">
        <v>2.1220154015494801</v>
      </c>
      <c r="AC37" s="357">
        <v>2.8631367744606502</v>
      </c>
      <c r="AD37" s="347"/>
      <c r="AE37" s="367">
        <v>1.3219479091236701</v>
      </c>
      <c r="AF37" s="29"/>
      <c r="AG37" s="419">
        <v>96.416549519191193</v>
      </c>
      <c r="AH37" s="395">
        <v>96.460149999999999</v>
      </c>
      <c r="AI37" s="395">
        <v>96.766448423344002</v>
      </c>
      <c r="AJ37" s="395">
        <v>103.692120051977</v>
      </c>
      <c r="AK37" s="395">
        <v>96.877685852910304</v>
      </c>
      <c r="AL37" s="420">
        <v>98.164591521761395</v>
      </c>
      <c r="AM37" s="395"/>
      <c r="AN37" s="427">
        <v>105.620730427081</v>
      </c>
      <c r="AO37" s="435">
        <v>107.98108964599599</v>
      </c>
      <c r="AP37" s="428">
        <v>106.811467213114</v>
      </c>
      <c r="AQ37" s="395"/>
      <c r="AR37" s="433">
        <v>100.92475955219101</v>
      </c>
      <c r="AS37" s="392"/>
      <c r="AT37" s="408">
        <v>-0.49614949710134998</v>
      </c>
      <c r="AU37" s="393">
        <v>-0.61111893267863804</v>
      </c>
      <c r="AV37" s="393">
        <v>-7.2544217939980298</v>
      </c>
      <c r="AW37" s="393">
        <v>8.2876835846851193</v>
      </c>
      <c r="AX37" s="393">
        <v>-0.39801221603800901</v>
      </c>
      <c r="AY37" s="409">
        <v>-0.228285205147742</v>
      </c>
      <c r="AZ37" s="393"/>
      <c r="BA37" s="402">
        <v>-3.48238477888389</v>
      </c>
      <c r="BB37" s="415">
        <v>-2.1499162716725402</v>
      </c>
      <c r="BC37" s="403">
        <v>-2.8079097944534501</v>
      </c>
      <c r="BD37" s="393"/>
      <c r="BE37" s="413">
        <v>-1.07239357199081</v>
      </c>
    </row>
    <row r="38" spans="1:64" x14ac:dyDescent="0.2">
      <c r="A38" s="19" t="s">
        <v>28</v>
      </c>
      <c r="B38" s="2" t="str">
        <f t="shared" si="0"/>
        <v>Northern Virginia</v>
      </c>
      <c r="C38" s="2"/>
      <c r="D38" s="23" t="s">
        <v>91</v>
      </c>
      <c r="E38" s="26" t="s">
        <v>92</v>
      </c>
      <c r="F38" s="2"/>
      <c r="G38" s="373">
        <v>113.21837282941701</v>
      </c>
      <c r="H38" s="349">
        <v>126.65231250494899</v>
      </c>
      <c r="I38" s="349">
        <v>133.32280709311499</v>
      </c>
      <c r="J38" s="349">
        <v>135.935399576028</v>
      </c>
      <c r="K38" s="349">
        <v>131.59665307425001</v>
      </c>
      <c r="L38" s="374">
        <v>129.24098634898499</v>
      </c>
      <c r="M38" s="349"/>
      <c r="N38" s="381">
        <v>123.595464169075</v>
      </c>
      <c r="O38" s="389">
        <v>122.36369830996</v>
      </c>
      <c r="P38" s="382">
        <v>122.96633583720499</v>
      </c>
      <c r="Q38" s="349"/>
      <c r="R38" s="387">
        <v>127.394856696674</v>
      </c>
      <c r="S38" s="346"/>
      <c r="T38" s="362">
        <v>-1.3773655093866599</v>
      </c>
      <c r="U38" s="347">
        <v>-2.40846345061636</v>
      </c>
      <c r="V38" s="347">
        <v>-2.8196533950406102</v>
      </c>
      <c r="W38" s="347">
        <v>-0.62808300759528302</v>
      </c>
      <c r="X38" s="347">
        <v>3.7545091710321699</v>
      </c>
      <c r="Y38" s="363">
        <v>-7.2979914469791698E-2</v>
      </c>
      <c r="Z38" s="347"/>
      <c r="AA38" s="356">
        <v>9.2688280354172399</v>
      </c>
      <c r="AB38" s="369">
        <v>7.9570558649193197</v>
      </c>
      <c r="AC38" s="357">
        <v>8.603424727378</v>
      </c>
      <c r="AD38" s="347"/>
      <c r="AE38" s="367">
        <v>1.96131156420843</v>
      </c>
      <c r="AF38" s="29"/>
      <c r="AG38" s="419">
        <v>112.860729408829</v>
      </c>
      <c r="AH38" s="395">
        <v>120.724543156702</v>
      </c>
      <c r="AI38" s="395">
        <v>125.968150573477</v>
      </c>
      <c r="AJ38" s="395">
        <v>129.53338135202401</v>
      </c>
      <c r="AK38" s="395">
        <v>118.415538756</v>
      </c>
      <c r="AL38" s="420">
        <v>121.865227382314</v>
      </c>
      <c r="AM38" s="395"/>
      <c r="AN38" s="427">
        <v>114.99403815272601</v>
      </c>
      <c r="AO38" s="435">
        <v>115.09878029956499</v>
      </c>
      <c r="AP38" s="428">
        <v>115.046805919568</v>
      </c>
      <c r="AQ38" s="395"/>
      <c r="AR38" s="433">
        <v>119.847504847376</v>
      </c>
      <c r="AS38" s="392"/>
      <c r="AT38" s="408">
        <v>3.2202278254952601</v>
      </c>
      <c r="AU38" s="393">
        <v>1.1671295368522201</v>
      </c>
      <c r="AV38" s="393">
        <v>-0.727736401571763</v>
      </c>
      <c r="AW38" s="393">
        <v>7.6207988823764303</v>
      </c>
      <c r="AX38" s="393">
        <v>4.7062006067173003</v>
      </c>
      <c r="AY38" s="409">
        <v>3.2787204795401701</v>
      </c>
      <c r="AZ38" s="393"/>
      <c r="BA38" s="402">
        <v>4.4368098668232197</v>
      </c>
      <c r="BB38" s="415">
        <v>4.32537718353539</v>
      </c>
      <c r="BC38" s="403">
        <v>4.3806303046924402</v>
      </c>
      <c r="BD38" s="393"/>
      <c r="BE38" s="413">
        <v>3.5997761690844898</v>
      </c>
    </row>
    <row r="39" spans="1:64" x14ac:dyDescent="0.2">
      <c r="A39" s="21" t="s">
        <v>29</v>
      </c>
      <c r="B39" s="2" t="str">
        <f t="shared" si="0"/>
        <v>Shenandoah Valley</v>
      </c>
      <c r="C39" s="2"/>
      <c r="D39" s="24" t="s">
        <v>91</v>
      </c>
      <c r="E39" s="27" t="s">
        <v>92</v>
      </c>
      <c r="F39" s="2"/>
      <c r="G39" s="375">
        <v>88.153196218702007</v>
      </c>
      <c r="H39" s="376">
        <v>88.141608957080607</v>
      </c>
      <c r="I39" s="376">
        <v>90.177313611832901</v>
      </c>
      <c r="J39" s="376">
        <v>88.103431085043894</v>
      </c>
      <c r="K39" s="376">
        <v>87.993391032325306</v>
      </c>
      <c r="L39" s="377">
        <v>88.535858350951301</v>
      </c>
      <c r="M39" s="349"/>
      <c r="N39" s="383">
        <v>102.28368073109</v>
      </c>
      <c r="O39" s="384">
        <v>96.148908437381706</v>
      </c>
      <c r="P39" s="385">
        <v>99.174235305398398</v>
      </c>
      <c r="Q39" s="349"/>
      <c r="R39" s="388">
        <v>91.791459549869401</v>
      </c>
      <c r="S39" s="346"/>
      <c r="T39" s="364">
        <v>0.98516853275812699</v>
      </c>
      <c r="U39" s="365">
        <v>0.74422890135999098</v>
      </c>
      <c r="V39" s="365">
        <v>3.8970306725207302</v>
      </c>
      <c r="W39" s="365">
        <v>1.64264261517773</v>
      </c>
      <c r="X39" s="365">
        <v>1.5151353234389799</v>
      </c>
      <c r="Y39" s="366">
        <v>1.7688140490472199</v>
      </c>
      <c r="Z39" s="347"/>
      <c r="AA39" s="358">
        <v>9.6184841203285494</v>
      </c>
      <c r="AB39" s="359">
        <v>2.2313038759207102</v>
      </c>
      <c r="AC39" s="360">
        <v>5.8672143221507804</v>
      </c>
      <c r="AD39" s="347"/>
      <c r="AE39" s="368">
        <v>3.3982738878484802</v>
      </c>
      <c r="AF39" s="30"/>
      <c r="AG39" s="421">
        <v>96.208200920975997</v>
      </c>
      <c r="AH39" s="422">
        <v>95.807520141573093</v>
      </c>
      <c r="AI39" s="422">
        <v>100.003858152571</v>
      </c>
      <c r="AJ39" s="422">
        <v>101.49899497487399</v>
      </c>
      <c r="AK39" s="422">
        <v>95.743437241948797</v>
      </c>
      <c r="AL39" s="423">
        <v>97.846548281357997</v>
      </c>
      <c r="AM39" s="395"/>
      <c r="AN39" s="429">
        <v>113.447499392072</v>
      </c>
      <c r="AO39" s="430">
        <v>104.048621993711</v>
      </c>
      <c r="AP39" s="431">
        <v>108.859190798207</v>
      </c>
      <c r="AQ39" s="395"/>
      <c r="AR39" s="434">
        <v>101.434493366764</v>
      </c>
      <c r="AS39" s="392"/>
      <c r="AT39" s="410">
        <v>7.9946310202041504</v>
      </c>
      <c r="AU39" s="411">
        <v>6.3780889209949096</v>
      </c>
      <c r="AV39" s="411">
        <v>8.6839829858405295</v>
      </c>
      <c r="AW39" s="411">
        <v>13.679665360816299</v>
      </c>
      <c r="AX39" s="411">
        <v>6.0615159140355601</v>
      </c>
      <c r="AY39" s="412">
        <v>8.5566173961060397</v>
      </c>
      <c r="AZ39" s="393"/>
      <c r="BA39" s="404">
        <v>15.5799910280387</v>
      </c>
      <c r="BB39" s="405">
        <v>5.5662646287582502</v>
      </c>
      <c r="BC39" s="406">
        <v>10.678983559983401</v>
      </c>
      <c r="BD39" s="393"/>
      <c r="BE39" s="414">
        <v>9.3375410409369692</v>
      </c>
    </row>
    <row r="40" spans="1:64" x14ac:dyDescent="0.2">
      <c r="A40" s="18" t="s">
        <v>30</v>
      </c>
      <c r="B40" s="2" t="str">
        <f t="shared" si="0"/>
        <v>Southern Virginia</v>
      </c>
      <c r="C40" s="8"/>
      <c r="D40" s="22" t="s">
        <v>91</v>
      </c>
      <c r="E40" s="25" t="s">
        <v>92</v>
      </c>
      <c r="F40" s="2"/>
      <c r="G40" s="462">
        <v>87.559493670885999</v>
      </c>
      <c r="H40" s="463">
        <v>99.078875631023394</v>
      </c>
      <c r="I40" s="463">
        <v>99.095349335619304</v>
      </c>
      <c r="J40" s="463">
        <v>102.001571428571</v>
      </c>
      <c r="K40" s="463">
        <v>96.606504339440605</v>
      </c>
      <c r="L40" s="464">
        <v>97.575708377416504</v>
      </c>
      <c r="M40" s="440"/>
      <c r="N40" s="470">
        <v>96.791179925253601</v>
      </c>
      <c r="O40" s="471">
        <v>96.157717448602995</v>
      </c>
      <c r="P40" s="472">
        <v>96.472432360742701</v>
      </c>
      <c r="Q40" s="440"/>
      <c r="R40" s="478">
        <v>97.282114067904203</v>
      </c>
      <c r="S40" s="437"/>
      <c r="T40" s="442">
        <v>-6.32396414645949</v>
      </c>
      <c r="U40" s="443">
        <v>-2.4052672805332</v>
      </c>
      <c r="V40" s="443">
        <v>-5.9798579331492299</v>
      </c>
      <c r="W40" s="443">
        <v>-2.9473577784747098</v>
      </c>
      <c r="X40" s="443">
        <v>-4.5387347737761603</v>
      </c>
      <c r="Y40" s="444">
        <v>-4.0603315730903402</v>
      </c>
      <c r="Z40" s="436"/>
      <c r="AA40" s="445">
        <v>-2.4192708570420498</v>
      </c>
      <c r="AB40" s="446">
        <v>8.8367420604769195E-2</v>
      </c>
      <c r="AC40" s="447">
        <v>-1.29393072404969</v>
      </c>
      <c r="AD40" s="436"/>
      <c r="AE40" s="453">
        <v>-3.36124535576247</v>
      </c>
      <c r="AF40" s="28"/>
      <c r="AG40" s="508">
        <v>89.586916823014306</v>
      </c>
      <c r="AH40" s="509">
        <v>95.818434263433602</v>
      </c>
      <c r="AI40" s="509">
        <v>96.606367570319406</v>
      </c>
      <c r="AJ40" s="509">
        <v>100.60692287374501</v>
      </c>
      <c r="AK40" s="509">
        <v>95.606227061079096</v>
      </c>
      <c r="AL40" s="510">
        <v>95.846368725558406</v>
      </c>
      <c r="AM40" s="486"/>
      <c r="AN40" s="516">
        <v>97.3868014167073</v>
      </c>
      <c r="AO40" s="517">
        <v>95.097884615384601</v>
      </c>
      <c r="AP40" s="518">
        <v>96.270116962722</v>
      </c>
      <c r="AQ40" s="486"/>
      <c r="AR40" s="524">
        <v>95.973424852781207</v>
      </c>
      <c r="AS40" s="483"/>
      <c r="AT40" s="488">
        <v>-4.2212234856640798</v>
      </c>
      <c r="AU40" s="489">
        <v>-6.3103517531866604</v>
      </c>
      <c r="AV40" s="489">
        <v>-8.9866719210735404</v>
      </c>
      <c r="AW40" s="489">
        <v>-0.87877662053014505</v>
      </c>
      <c r="AX40" s="489">
        <v>-3.3665797261816199</v>
      </c>
      <c r="AY40" s="490">
        <v>-4.7446302268305498</v>
      </c>
      <c r="AZ40" s="482"/>
      <c r="BA40" s="491">
        <v>-3.6064597385530801</v>
      </c>
      <c r="BB40" s="492">
        <v>-4.5805610282242801</v>
      </c>
      <c r="BC40" s="493">
        <v>-4.0859707314432896</v>
      </c>
      <c r="BD40" s="482"/>
      <c r="BE40" s="499">
        <v>-4.5478481349375501</v>
      </c>
      <c r="BF40" s="39"/>
      <c r="BG40" s="39"/>
      <c r="BH40" s="39"/>
      <c r="BI40" s="39"/>
      <c r="BJ40" s="39"/>
      <c r="BK40" s="39"/>
      <c r="BL40" s="39"/>
    </row>
    <row r="41" spans="1:64" x14ac:dyDescent="0.2">
      <c r="A41" s="19" t="s">
        <v>31</v>
      </c>
      <c r="B41" s="2" t="str">
        <f t="shared" si="0"/>
        <v>Southwest Virginia - Blue Ridge Highlands</v>
      </c>
      <c r="C41" s="9"/>
      <c r="D41" s="23" t="s">
        <v>91</v>
      </c>
      <c r="E41" s="26" t="s">
        <v>92</v>
      </c>
      <c r="F41" s="2"/>
      <c r="G41" s="465">
        <v>87.444837042925201</v>
      </c>
      <c r="H41" s="441">
        <v>92.8258899192342</v>
      </c>
      <c r="I41" s="441">
        <v>93.574703328509401</v>
      </c>
      <c r="J41" s="441">
        <v>93.793896648044594</v>
      </c>
      <c r="K41" s="441">
        <v>95.772691611345806</v>
      </c>
      <c r="L41" s="466">
        <v>92.966535661401707</v>
      </c>
      <c r="M41" s="441"/>
      <c r="N41" s="473">
        <v>110.00431158289101</v>
      </c>
      <c r="O41" s="481">
        <v>110.644090095465</v>
      </c>
      <c r="P41" s="474">
        <v>110.33147215865699</v>
      </c>
      <c r="Q41" s="441"/>
      <c r="R41" s="479">
        <v>97.967069806264504</v>
      </c>
      <c r="S41" s="438"/>
      <c r="T41" s="454">
        <v>-3.06896569209104</v>
      </c>
      <c r="U41" s="439">
        <v>0.66892667820697405</v>
      </c>
      <c r="V41" s="439">
        <v>0.39845815865628897</v>
      </c>
      <c r="W41" s="439">
        <v>-1.53090724458981</v>
      </c>
      <c r="X41" s="439">
        <v>-1.5597740518099299</v>
      </c>
      <c r="Y41" s="455">
        <v>-0.778083138824197</v>
      </c>
      <c r="Z41" s="439"/>
      <c r="AA41" s="448">
        <v>-0.39662958118939501</v>
      </c>
      <c r="AB41" s="461">
        <v>-0.12170219467757699</v>
      </c>
      <c r="AC41" s="449">
        <v>-0.24900776761684201</v>
      </c>
      <c r="AD41" s="439"/>
      <c r="AE41" s="459">
        <v>-0.56581726006069399</v>
      </c>
      <c r="AF41" s="29"/>
      <c r="AG41" s="511">
        <v>99.9976233219477</v>
      </c>
      <c r="AH41" s="487">
        <v>101.20392068376</v>
      </c>
      <c r="AI41" s="487">
        <v>102.47795710494201</v>
      </c>
      <c r="AJ41" s="487">
        <v>105.993166641139</v>
      </c>
      <c r="AK41" s="487">
        <v>113.39830843305199</v>
      </c>
      <c r="AL41" s="512">
        <v>104.67697406930399</v>
      </c>
      <c r="AM41" s="487"/>
      <c r="AN41" s="519">
        <v>117.07696684453499</v>
      </c>
      <c r="AO41" s="527">
        <v>113.48009062131401</v>
      </c>
      <c r="AP41" s="520">
        <v>115.30968191521799</v>
      </c>
      <c r="AQ41" s="487"/>
      <c r="AR41" s="525">
        <v>108.124618495737</v>
      </c>
      <c r="AS41" s="484"/>
      <c r="AT41" s="500">
        <v>0.226170089550807</v>
      </c>
      <c r="AU41" s="485">
        <v>-0.11022336604857901</v>
      </c>
      <c r="AV41" s="485">
        <v>-2.6716536719313901</v>
      </c>
      <c r="AW41" s="485">
        <v>4.3173114331344502</v>
      </c>
      <c r="AX41" s="485">
        <v>4.76626402709097</v>
      </c>
      <c r="AY41" s="501">
        <v>1.2095554252710501</v>
      </c>
      <c r="AZ41" s="485"/>
      <c r="BA41" s="494">
        <v>-0.23385202621745699</v>
      </c>
      <c r="BB41" s="507">
        <v>7.2288339906583898E-2</v>
      </c>
      <c r="BC41" s="495">
        <v>-0.13690763003874901</v>
      </c>
      <c r="BD41" s="485"/>
      <c r="BE41" s="505">
        <v>0.65973176680632695</v>
      </c>
      <c r="BF41" s="39"/>
      <c r="BG41" s="39"/>
      <c r="BH41" s="39"/>
      <c r="BI41" s="39"/>
      <c r="BJ41" s="39"/>
      <c r="BK41" s="39"/>
      <c r="BL41" s="39"/>
    </row>
    <row r="42" spans="1:64" x14ac:dyDescent="0.2">
      <c r="A42" s="20" t="s">
        <v>32</v>
      </c>
      <c r="B42" s="2" t="str">
        <f t="shared" si="0"/>
        <v>Southwest Virginia - Heart of Appalachia</v>
      </c>
      <c r="C42" s="2"/>
      <c r="D42" s="23" t="s">
        <v>91</v>
      </c>
      <c r="E42" s="26" t="s">
        <v>92</v>
      </c>
      <c r="F42" s="2"/>
      <c r="G42" s="465">
        <v>76.979209726443699</v>
      </c>
      <c r="H42" s="441">
        <v>87.287881679389301</v>
      </c>
      <c r="I42" s="441">
        <v>88.675106382978697</v>
      </c>
      <c r="J42" s="441">
        <v>87.9657394366197</v>
      </c>
      <c r="K42" s="441">
        <v>85.937593360995805</v>
      </c>
      <c r="L42" s="466">
        <v>86.122509120389097</v>
      </c>
      <c r="M42" s="441"/>
      <c r="N42" s="473">
        <v>81.947189695550307</v>
      </c>
      <c r="O42" s="481">
        <v>80.787336561743302</v>
      </c>
      <c r="P42" s="474">
        <v>81.376928571428493</v>
      </c>
      <c r="Q42" s="441"/>
      <c r="R42" s="479">
        <v>84.917100090716602</v>
      </c>
      <c r="S42" s="438"/>
      <c r="T42" s="454">
        <v>-6.6367009984257503</v>
      </c>
      <c r="U42" s="439">
        <v>3.0754106813304398</v>
      </c>
      <c r="V42" s="439">
        <v>2.49791195530169</v>
      </c>
      <c r="W42" s="439">
        <v>3.0726525574352399</v>
      </c>
      <c r="X42" s="439">
        <v>0.238713079137328</v>
      </c>
      <c r="Y42" s="455">
        <v>1.2866198397472399</v>
      </c>
      <c r="Z42" s="439"/>
      <c r="AA42" s="448">
        <v>-4.7144202452380801</v>
      </c>
      <c r="AB42" s="461">
        <v>-5.1028197264525703</v>
      </c>
      <c r="AC42" s="449">
        <v>-4.9194059629881099</v>
      </c>
      <c r="AD42" s="439"/>
      <c r="AE42" s="459">
        <v>-0.32051423323370598</v>
      </c>
      <c r="AF42" s="29"/>
      <c r="AG42" s="511">
        <v>79.480283732660695</v>
      </c>
      <c r="AH42" s="487">
        <v>84.705418764301996</v>
      </c>
      <c r="AI42" s="487">
        <v>84.182506047411707</v>
      </c>
      <c r="AJ42" s="487">
        <v>83.984645030425895</v>
      </c>
      <c r="AK42" s="487">
        <v>83.343936348408704</v>
      </c>
      <c r="AL42" s="512">
        <v>83.327676283720393</v>
      </c>
      <c r="AM42" s="487"/>
      <c r="AN42" s="519">
        <v>84.483374751490999</v>
      </c>
      <c r="AO42" s="527">
        <v>83.311156979902194</v>
      </c>
      <c r="AP42" s="520">
        <v>83.923277965221899</v>
      </c>
      <c r="AQ42" s="487"/>
      <c r="AR42" s="525">
        <v>83.498246618106094</v>
      </c>
      <c r="AS42" s="484"/>
      <c r="AT42" s="500">
        <v>-0.71387461284581299</v>
      </c>
      <c r="AU42" s="485">
        <v>3.8179201475381301</v>
      </c>
      <c r="AV42" s="485">
        <v>0.85515152792187299</v>
      </c>
      <c r="AW42" s="485">
        <v>2.6019043603480498</v>
      </c>
      <c r="AX42" s="485">
        <v>1.2615043155460699</v>
      </c>
      <c r="AY42" s="501">
        <v>1.74170776732731</v>
      </c>
      <c r="AZ42" s="485"/>
      <c r="BA42" s="494">
        <v>-1.01191799989849</v>
      </c>
      <c r="BB42" s="507">
        <v>-0.63217848834278201</v>
      </c>
      <c r="BC42" s="495">
        <v>-0.86192031825888704</v>
      </c>
      <c r="BD42" s="485"/>
      <c r="BE42" s="505">
        <v>0.88736763158907395</v>
      </c>
      <c r="BF42" s="39"/>
      <c r="BG42" s="39"/>
      <c r="BH42" s="39"/>
      <c r="BI42" s="39"/>
      <c r="BJ42" s="39"/>
      <c r="BK42" s="39"/>
      <c r="BL42" s="39"/>
    </row>
    <row r="43" spans="1:64" x14ac:dyDescent="0.2">
      <c r="A43" s="21" t="s">
        <v>33</v>
      </c>
      <c r="B43" s="2" t="str">
        <f t="shared" si="0"/>
        <v>Virginia Mountains</v>
      </c>
      <c r="C43" s="2"/>
      <c r="D43" s="24" t="s">
        <v>91</v>
      </c>
      <c r="E43" s="27" t="s">
        <v>92</v>
      </c>
      <c r="F43" s="2"/>
      <c r="G43" s="465">
        <v>91.991830932524607</v>
      </c>
      <c r="H43" s="441">
        <v>97.593718909199794</v>
      </c>
      <c r="I43" s="441">
        <v>100.244294966146</v>
      </c>
      <c r="J43" s="441">
        <v>100.32363853979599</v>
      </c>
      <c r="K43" s="441">
        <v>99.916582196231303</v>
      </c>
      <c r="L43" s="466">
        <v>98.258573961499394</v>
      </c>
      <c r="M43" s="441"/>
      <c r="N43" s="473">
        <v>113.11255467511801</v>
      </c>
      <c r="O43" s="481">
        <v>111.60552647975</v>
      </c>
      <c r="P43" s="474">
        <v>112.35252945797301</v>
      </c>
      <c r="Q43" s="441"/>
      <c r="R43" s="479">
        <v>102.30731822900199</v>
      </c>
      <c r="S43" s="438"/>
      <c r="T43" s="454">
        <v>-1.4087769257817799</v>
      </c>
      <c r="U43" s="439">
        <v>0.42606436778787199</v>
      </c>
      <c r="V43" s="439">
        <v>-0.48061493456218002</v>
      </c>
      <c r="W43" s="439">
        <v>0.56399827852458795</v>
      </c>
      <c r="X43" s="439">
        <v>0.445327822868125</v>
      </c>
      <c r="Y43" s="455">
        <v>-6.0715988515720798E-2</v>
      </c>
      <c r="Z43" s="439"/>
      <c r="AA43" s="448">
        <v>2.11601381010906</v>
      </c>
      <c r="AB43" s="461">
        <v>-3.00432830131302</v>
      </c>
      <c r="AC43" s="449">
        <v>-0.43672613166871399</v>
      </c>
      <c r="AD43" s="439"/>
      <c r="AE43" s="459">
        <v>7.6552353650904501E-2</v>
      </c>
      <c r="AF43" s="30"/>
      <c r="AG43" s="511">
        <v>124.42911702036901</v>
      </c>
      <c r="AH43" s="487">
        <v>123.216961063627</v>
      </c>
      <c r="AI43" s="487">
        <v>126.59212278162801</v>
      </c>
      <c r="AJ43" s="487">
        <v>137.77411209165501</v>
      </c>
      <c r="AK43" s="487">
        <v>124.599013083508</v>
      </c>
      <c r="AL43" s="512">
        <v>127.34683481856101</v>
      </c>
      <c r="AM43" s="487"/>
      <c r="AN43" s="519">
        <v>131.460960060389</v>
      </c>
      <c r="AO43" s="527">
        <v>136.89382514030601</v>
      </c>
      <c r="AP43" s="520">
        <v>134.19746909165201</v>
      </c>
      <c r="AQ43" s="487"/>
      <c r="AR43" s="525">
        <v>129.504727288331</v>
      </c>
      <c r="AS43" s="484"/>
      <c r="AT43" s="500">
        <v>3.84283169091169</v>
      </c>
      <c r="AU43" s="485">
        <v>6.2386595451393197E-2</v>
      </c>
      <c r="AV43" s="485">
        <v>-2.67055113973485</v>
      </c>
      <c r="AW43" s="485">
        <v>21.841142290521098</v>
      </c>
      <c r="AX43" s="485">
        <v>8.1342377266331507</v>
      </c>
      <c r="AY43" s="501">
        <v>5.9029282011275903</v>
      </c>
      <c r="AZ43" s="485"/>
      <c r="BA43" s="494">
        <v>-0.238190774815322</v>
      </c>
      <c r="BB43" s="507">
        <v>2.13632428063696</v>
      </c>
      <c r="BC43" s="495">
        <v>0.98939305855431103</v>
      </c>
      <c r="BD43" s="485"/>
      <c r="BE43" s="505">
        <v>4.2008736342448696</v>
      </c>
      <c r="BF43" s="39"/>
      <c r="BG43" s="39"/>
      <c r="BH43" s="39"/>
      <c r="BI43" s="39"/>
      <c r="BJ43" s="39"/>
      <c r="BK43" s="39"/>
      <c r="BL43" s="39"/>
    </row>
    <row r="44" spans="1:64" x14ac:dyDescent="0.2">
      <c r="A44" s="20" t="s">
        <v>106</v>
      </c>
      <c r="B44" s="2" t="s">
        <v>17</v>
      </c>
      <c r="D44" s="24" t="s">
        <v>91</v>
      </c>
      <c r="E44" s="27" t="s">
        <v>92</v>
      </c>
      <c r="G44" s="465">
        <v>227.835083102493</v>
      </c>
      <c r="H44" s="441">
        <v>237.58910931174</v>
      </c>
      <c r="I44" s="441">
        <v>232.129578696343</v>
      </c>
      <c r="J44" s="441">
        <v>236.630622950819</v>
      </c>
      <c r="K44" s="441">
        <v>230.12442501681201</v>
      </c>
      <c r="L44" s="466">
        <v>233.16232441471499</v>
      </c>
      <c r="M44" s="441"/>
      <c r="N44" s="473">
        <v>265.48172746042599</v>
      </c>
      <c r="O44" s="481">
        <v>270.33890979883103</v>
      </c>
      <c r="P44" s="474">
        <v>267.98170006679999</v>
      </c>
      <c r="Q44" s="441"/>
      <c r="R44" s="479">
        <v>244.77912970804499</v>
      </c>
      <c r="S44" s="438"/>
      <c r="T44" s="454">
        <v>7.9601302934581497</v>
      </c>
      <c r="U44" s="439">
        <v>10.450330088077701</v>
      </c>
      <c r="V44" s="439">
        <v>-2.8599403831038299</v>
      </c>
      <c r="W44" s="439">
        <v>-4.3046659395627396</v>
      </c>
      <c r="X44" s="439">
        <v>-5.86210641377171</v>
      </c>
      <c r="Y44" s="455">
        <v>-0.47358617146638599</v>
      </c>
      <c r="Z44" s="439"/>
      <c r="AA44" s="448">
        <v>-1.06369553139671</v>
      </c>
      <c r="AB44" s="461">
        <v>-3.7243965737625699</v>
      </c>
      <c r="AC44" s="449">
        <v>-2.5419655692894301</v>
      </c>
      <c r="AD44" s="439"/>
      <c r="AE44" s="459">
        <v>-0.74131852193229797</v>
      </c>
      <c r="AG44" s="511">
        <v>306.76060187249197</v>
      </c>
      <c r="AH44" s="487">
        <v>293.84085680285602</v>
      </c>
      <c r="AI44" s="487">
        <v>293.82062682215701</v>
      </c>
      <c r="AJ44" s="487">
        <v>312.94003689469599</v>
      </c>
      <c r="AK44" s="487">
        <v>287.67079207920699</v>
      </c>
      <c r="AL44" s="512">
        <v>299.3000240065</v>
      </c>
      <c r="AM44" s="487"/>
      <c r="AN44" s="519">
        <v>309.87448668591497</v>
      </c>
      <c r="AO44" s="527">
        <v>319.137708527131</v>
      </c>
      <c r="AP44" s="520">
        <v>314.58497082939101</v>
      </c>
      <c r="AQ44" s="487"/>
      <c r="AR44" s="525">
        <v>304.17613732394301</v>
      </c>
      <c r="AS44" s="484"/>
      <c r="AT44" s="500">
        <v>4.0111527177393098</v>
      </c>
      <c r="AU44" s="485">
        <v>-1.62927205226886</v>
      </c>
      <c r="AV44" s="485">
        <v>-7.7178164007832599</v>
      </c>
      <c r="AW44" s="485">
        <v>7.5111531636768696</v>
      </c>
      <c r="AX44" s="485">
        <v>-0.13029905890065799</v>
      </c>
      <c r="AY44" s="501">
        <v>6.4751673339694497E-3</v>
      </c>
      <c r="AZ44" s="485"/>
      <c r="BA44" s="494">
        <v>-3.0607272155817702</v>
      </c>
      <c r="BB44" s="507">
        <v>1.45210544646974</v>
      </c>
      <c r="BC44" s="495">
        <v>-0.76187922173355105</v>
      </c>
      <c r="BD44" s="485"/>
      <c r="BE44" s="505">
        <v>-0.25554129491204503</v>
      </c>
    </row>
    <row r="45" spans="1:64" x14ac:dyDescent="0.2">
      <c r="A45" s="20" t="s">
        <v>107</v>
      </c>
      <c r="B45" s="2" t="s">
        <v>18</v>
      </c>
      <c r="D45" s="24" t="s">
        <v>91</v>
      </c>
      <c r="E45" s="27" t="s">
        <v>92</v>
      </c>
      <c r="G45" s="465">
        <v>142.13054054054001</v>
      </c>
      <c r="H45" s="441">
        <v>156.935381134084</v>
      </c>
      <c r="I45" s="441">
        <v>163.03435744409899</v>
      </c>
      <c r="J45" s="441">
        <v>164.47150845829901</v>
      </c>
      <c r="K45" s="441">
        <v>156.39901358490499</v>
      </c>
      <c r="L45" s="466">
        <v>157.725470461741</v>
      </c>
      <c r="M45" s="441"/>
      <c r="N45" s="473">
        <v>159.00067979039699</v>
      </c>
      <c r="O45" s="481">
        <v>158.83195596482699</v>
      </c>
      <c r="P45" s="474">
        <v>158.91536985821801</v>
      </c>
      <c r="Q45" s="441"/>
      <c r="R45" s="479">
        <v>158.11337190724001</v>
      </c>
      <c r="S45" s="438"/>
      <c r="T45" s="454">
        <v>9.4749396813989306E-2</v>
      </c>
      <c r="U45" s="439">
        <v>-2.9299792214029199</v>
      </c>
      <c r="V45" s="439">
        <v>-6.3196151996059502</v>
      </c>
      <c r="W45" s="439">
        <v>-3.15484224676459</v>
      </c>
      <c r="X45" s="439">
        <v>-1.42458104945993</v>
      </c>
      <c r="Y45" s="455">
        <v>-2.5032361635370002</v>
      </c>
      <c r="Z45" s="439"/>
      <c r="AA45" s="448">
        <v>7.81429995034261</v>
      </c>
      <c r="AB45" s="461">
        <v>3.1493006745598202</v>
      </c>
      <c r="AC45" s="449">
        <v>5.5169019991138004</v>
      </c>
      <c r="AD45" s="439"/>
      <c r="AE45" s="459">
        <v>-0.16888771650481299</v>
      </c>
      <c r="AG45" s="511">
        <v>157.20896450534499</v>
      </c>
      <c r="AH45" s="487">
        <v>164.06764423504299</v>
      </c>
      <c r="AI45" s="487">
        <v>168.916320323413</v>
      </c>
      <c r="AJ45" s="487">
        <v>178.236372374176</v>
      </c>
      <c r="AK45" s="487">
        <v>158.79824086870599</v>
      </c>
      <c r="AL45" s="512">
        <v>166.129628199839</v>
      </c>
      <c r="AM45" s="487"/>
      <c r="AN45" s="519">
        <v>161.252086271015</v>
      </c>
      <c r="AO45" s="527">
        <v>163.81303187991901</v>
      </c>
      <c r="AP45" s="520">
        <v>162.552133913159</v>
      </c>
      <c r="AQ45" s="487"/>
      <c r="AR45" s="525">
        <v>165.01031091113001</v>
      </c>
      <c r="AS45" s="484"/>
      <c r="AT45" s="500">
        <v>1.4276830042606801</v>
      </c>
      <c r="AU45" s="485">
        <v>-0.104619681634602</v>
      </c>
      <c r="AV45" s="485">
        <v>-4.3780124422875799</v>
      </c>
      <c r="AW45" s="485">
        <v>10.0562830127461</v>
      </c>
      <c r="AX45" s="485">
        <v>0.64455057030273</v>
      </c>
      <c r="AY45" s="501">
        <v>1.51367957390528</v>
      </c>
      <c r="AZ45" s="485"/>
      <c r="BA45" s="494">
        <v>-1.00639975420951</v>
      </c>
      <c r="BB45" s="507">
        <v>0.92537058052528698</v>
      </c>
      <c r="BC45" s="495">
        <v>-2.8246788162620301E-2</v>
      </c>
      <c r="BD45" s="485"/>
      <c r="BE45" s="505">
        <v>1.03651055909296</v>
      </c>
    </row>
    <row r="46" spans="1:64" x14ac:dyDescent="0.2">
      <c r="A46" s="20" t="s">
        <v>108</v>
      </c>
      <c r="B46" s="2" t="s">
        <v>19</v>
      </c>
      <c r="D46" s="24" t="s">
        <v>91</v>
      </c>
      <c r="E46" s="27" t="s">
        <v>92</v>
      </c>
      <c r="G46" s="465">
        <v>121.310450009414</v>
      </c>
      <c r="H46" s="441">
        <v>127.019842205065</v>
      </c>
      <c r="I46" s="441">
        <v>130.258897830233</v>
      </c>
      <c r="J46" s="441">
        <v>130.93670988286101</v>
      </c>
      <c r="K46" s="441">
        <v>129.254045460041</v>
      </c>
      <c r="L46" s="466">
        <v>128.32448041734301</v>
      </c>
      <c r="M46" s="441"/>
      <c r="N46" s="473">
        <v>124.881794352436</v>
      </c>
      <c r="O46" s="481">
        <v>123.043169273229</v>
      </c>
      <c r="P46" s="474">
        <v>123.946181754344</v>
      </c>
      <c r="Q46" s="441"/>
      <c r="R46" s="479">
        <v>126.969891011134</v>
      </c>
      <c r="S46" s="438"/>
      <c r="T46" s="454">
        <v>2.1126639239215002</v>
      </c>
      <c r="U46" s="439">
        <v>-0.21369929702014101</v>
      </c>
      <c r="V46" s="439">
        <v>1.1717044978705</v>
      </c>
      <c r="W46" s="439">
        <v>2.12268959579957</v>
      </c>
      <c r="X46" s="439">
        <v>4.54901469917474</v>
      </c>
      <c r="Y46" s="455">
        <v>2.1470395799727102</v>
      </c>
      <c r="Z46" s="439"/>
      <c r="AA46" s="448">
        <v>5.9021750124274996</v>
      </c>
      <c r="AB46" s="461">
        <v>4.8698126012579497</v>
      </c>
      <c r="AC46" s="449">
        <v>5.3610404728367502</v>
      </c>
      <c r="AD46" s="439"/>
      <c r="AE46" s="459">
        <v>2.8498851625225399</v>
      </c>
      <c r="AG46" s="511">
        <v>118.361820898418</v>
      </c>
      <c r="AH46" s="487">
        <v>123.382705389321</v>
      </c>
      <c r="AI46" s="487">
        <v>125.375580688889</v>
      </c>
      <c r="AJ46" s="487">
        <v>127.628624102792</v>
      </c>
      <c r="AK46" s="487">
        <v>122.14928925536201</v>
      </c>
      <c r="AL46" s="512">
        <v>123.606355353689</v>
      </c>
      <c r="AM46" s="487"/>
      <c r="AN46" s="519">
        <v>120.352851049568</v>
      </c>
      <c r="AO46" s="527">
        <v>120.357732095092</v>
      </c>
      <c r="AP46" s="520">
        <v>120.35530818809001</v>
      </c>
      <c r="AQ46" s="487"/>
      <c r="AR46" s="525">
        <v>122.604526758948</v>
      </c>
      <c r="AS46" s="484"/>
      <c r="AT46" s="500">
        <v>4.79524927244527</v>
      </c>
      <c r="AU46" s="485">
        <v>3.5468089639578202</v>
      </c>
      <c r="AV46" s="485">
        <v>2.01449580612561</v>
      </c>
      <c r="AW46" s="485">
        <v>6.2491339864534696</v>
      </c>
      <c r="AX46" s="485">
        <v>4.56147188826119</v>
      </c>
      <c r="AY46" s="501">
        <v>4.2718162839305904</v>
      </c>
      <c r="AZ46" s="485"/>
      <c r="BA46" s="494">
        <v>4.1212832858323702</v>
      </c>
      <c r="BB46" s="507">
        <v>4.7118261306435798</v>
      </c>
      <c r="BC46" s="495">
        <v>4.4155801199455897</v>
      </c>
      <c r="BD46" s="485"/>
      <c r="BE46" s="505">
        <v>4.3093356451636797</v>
      </c>
    </row>
    <row r="47" spans="1:64" x14ac:dyDescent="0.2">
      <c r="A47" s="20" t="s">
        <v>109</v>
      </c>
      <c r="B47" s="2" t="s">
        <v>20</v>
      </c>
      <c r="D47" s="24" t="s">
        <v>91</v>
      </c>
      <c r="E47" s="27" t="s">
        <v>92</v>
      </c>
      <c r="G47" s="465">
        <v>99.471652680123896</v>
      </c>
      <c r="H47" s="441">
        <v>103.901730602043</v>
      </c>
      <c r="I47" s="441">
        <v>104.72979271483101</v>
      </c>
      <c r="J47" s="441">
        <v>104.890580036191</v>
      </c>
      <c r="K47" s="441">
        <v>105.35641270329801</v>
      </c>
      <c r="L47" s="466">
        <v>103.97209131171699</v>
      </c>
      <c r="M47" s="441"/>
      <c r="N47" s="473">
        <v>109.68605474280299</v>
      </c>
      <c r="O47" s="481">
        <v>107.250166795366</v>
      </c>
      <c r="P47" s="474">
        <v>108.45691084788</v>
      </c>
      <c r="Q47" s="441"/>
      <c r="R47" s="479">
        <v>105.300752880153</v>
      </c>
      <c r="S47" s="438"/>
      <c r="T47" s="454">
        <v>-0.18436970291162699</v>
      </c>
      <c r="U47" s="439">
        <v>-1.29821701431452</v>
      </c>
      <c r="V47" s="439">
        <v>-0.72282203676122603</v>
      </c>
      <c r="W47" s="439">
        <v>0.86420742822088703</v>
      </c>
      <c r="X47" s="439">
        <v>2.18660133056841</v>
      </c>
      <c r="Y47" s="455">
        <v>0.34319085258531801</v>
      </c>
      <c r="Z47" s="439"/>
      <c r="AA47" s="448">
        <v>4.7417135776780803</v>
      </c>
      <c r="AB47" s="461">
        <v>4.6047303281655596</v>
      </c>
      <c r="AC47" s="449">
        <v>4.6266122886481904</v>
      </c>
      <c r="AD47" s="439"/>
      <c r="AE47" s="459">
        <v>1.61378245622314</v>
      </c>
      <c r="AG47" s="511">
        <v>101.000739444725</v>
      </c>
      <c r="AH47" s="487">
        <v>103.740529273155</v>
      </c>
      <c r="AI47" s="487">
        <v>105.51327438942999</v>
      </c>
      <c r="AJ47" s="487">
        <v>106.67049184667501</v>
      </c>
      <c r="AK47" s="487">
        <v>103.649212041634</v>
      </c>
      <c r="AL47" s="512">
        <v>104.202299707642</v>
      </c>
      <c r="AM47" s="487"/>
      <c r="AN47" s="519">
        <v>110.887074617956</v>
      </c>
      <c r="AO47" s="527">
        <v>107.856130400437</v>
      </c>
      <c r="AP47" s="520">
        <v>109.385064651148</v>
      </c>
      <c r="AQ47" s="487"/>
      <c r="AR47" s="525">
        <v>105.81981021925201</v>
      </c>
      <c r="AS47" s="484"/>
      <c r="AT47" s="500">
        <v>2.4156905085094502</v>
      </c>
      <c r="AU47" s="485">
        <v>1.53218360132535</v>
      </c>
      <c r="AV47" s="485">
        <v>1.5068996850548799</v>
      </c>
      <c r="AW47" s="485">
        <v>4.9212970890449697</v>
      </c>
      <c r="AX47" s="485">
        <v>2.5593403064939899</v>
      </c>
      <c r="AY47" s="501">
        <v>2.6275689231012902</v>
      </c>
      <c r="AZ47" s="485"/>
      <c r="BA47" s="494">
        <v>4.7104058380513401</v>
      </c>
      <c r="BB47" s="507">
        <v>2.4650389969619799</v>
      </c>
      <c r="BC47" s="495">
        <v>3.6002473614657098</v>
      </c>
      <c r="BD47" s="485"/>
      <c r="BE47" s="505">
        <v>2.9441278973588298</v>
      </c>
    </row>
    <row r="48" spans="1:64" x14ac:dyDescent="0.2">
      <c r="A48" s="20" t="s">
        <v>110</v>
      </c>
      <c r="B48" s="2" t="s">
        <v>21</v>
      </c>
      <c r="D48" s="24" t="s">
        <v>91</v>
      </c>
      <c r="E48" s="27" t="s">
        <v>92</v>
      </c>
      <c r="G48" s="465">
        <v>75.095173732148794</v>
      </c>
      <c r="H48" s="441">
        <v>78.010421247113101</v>
      </c>
      <c r="I48" s="441">
        <v>79.083417630057795</v>
      </c>
      <c r="J48" s="441">
        <v>78.559521770164096</v>
      </c>
      <c r="K48" s="441">
        <v>77.861140783474397</v>
      </c>
      <c r="L48" s="466">
        <v>77.830402692198305</v>
      </c>
      <c r="M48" s="441"/>
      <c r="N48" s="473">
        <v>80.153262778445296</v>
      </c>
      <c r="O48" s="481">
        <v>79.755075233084</v>
      </c>
      <c r="P48" s="474">
        <v>79.954040273415799</v>
      </c>
      <c r="Q48" s="441"/>
      <c r="R48" s="479">
        <v>78.448451819293695</v>
      </c>
      <c r="S48" s="438"/>
      <c r="T48" s="454">
        <v>-3.89815169100225</v>
      </c>
      <c r="U48" s="439">
        <v>-1.6576354031662499</v>
      </c>
      <c r="V48" s="439">
        <v>1.1355335590206701</v>
      </c>
      <c r="W48" s="439">
        <v>-4.5707128881920203E-2</v>
      </c>
      <c r="X48" s="439">
        <v>0.118513533019207</v>
      </c>
      <c r="Y48" s="455">
        <v>-0.74150923464271901</v>
      </c>
      <c r="Z48" s="439"/>
      <c r="AA48" s="448">
        <v>0.35206585837239601</v>
      </c>
      <c r="AB48" s="461">
        <v>1.09547174121742</v>
      </c>
      <c r="AC48" s="449">
        <v>0.70350368176320299</v>
      </c>
      <c r="AD48" s="439"/>
      <c r="AE48" s="459">
        <v>-0.29025234238105402</v>
      </c>
      <c r="AG48" s="511">
        <v>75.795632238996703</v>
      </c>
      <c r="AH48" s="487">
        <v>77.393374796805404</v>
      </c>
      <c r="AI48" s="487">
        <v>77.873132003613094</v>
      </c>
      <c r="AJ48" s="487">
        <v>77.998660576899496</v>
      </c>
      <c r="AK48" s="487">
        <v>77.245554890368894</v>
      </c>
      <c r="AL48" s="512">
        <v>77.286943419951697</v>
      </c>
      <c r="AM48" s="487"/>
      <c r="AN48" s="519">
        <v>80.323934015875807</v>
      </c>
      <c r="AO48" s="527">
        <v>79.989119546922595</v>
      </c>
      <c r="AP48" s="520">
        <v>80.1572433472992</v>
      </c>
      <c r="AQ48" s="487"/>
      <c r="AR48" s="525">
        <v>78.160074920687407</v>
      </c>
      <c r="AS48" s="484"/>
      <c r="AT48" s="500">
        <v>-0.39019171553194398</v>
      </c>
      <c r="AU48" s="485">
        <v>0.123722857781037</v>
      </c>
      <c r="AV48" s="485">
        <v>-0.38896210504124401</v>
      </c>
      <c r="AW48" s="485">
        <v>1.64128582890534</v>
      </c>
      <c r="AX48" s="485">
        <v>-7.2767326877382799E-2</v>
      </c>
      <c r="AY48" s="501">
        <v>0.203574715791706</v>
      </c>
      <c r="AZ48" s="485"/>
      <c r="BA48" s="494">
        <v>-0.31870273361553197</v>
      </c>
      <c r="BB48" s="507">
        <v>-0.48208858026309098</v>
      </c>
      <c r="BC48" s="495">
        <v>-0.40074550731043801</v>
      </c>
      <c r="BD48" s="485"/>
      <c r="BE48" s="505">
        <v>4.50733656700247E-2</v>
      </c>
    </row>
    <row r="49" spans="1:57" x14ac:dyDescent="0.2">
      <c r="A49" s="21" t="s">
        <v>111</v>
      </c>
      <c r="B49" s="2" t="s">
        <v>22</v>
      </c>
      <c r="D49" s="24" t="s">
        <v>91</v>
      </c>
      <c r="E49" s="27" t="s">
        <v>92</v>
      </c>
      <c r="G49" s="465">
        <v>59.765443089724997</v>
      </c>
      <c r="H49" s="441">
        <v>60.339440302668201</v>
      </c>
      <c r="I49" s="441">
        <v>60.3284455280278</v>
      </c>
      <c r="J49" s="441">
        <v>60.341191004468598</v>
      </c>
      <c r="K49" s="441">
        <v>60.882882029138301</v>
      </c>
      <c r="L49" s="466">
        <v>60.341723053551497</v>
      </c>
      <c r="M49" s="441"/>
      <c r="N49" s="473">
        <v>62.091904036232798</v>
      </c>
      <c r="O49" s="481">
        <v>62.476743331376703</v>
      </c>
      <c r="P49" s="474">
        <v>62.286346350545301</v>
      </c>
      <c r="Q49" s="441"/>
      <c r="R49" s="479">
        <v>60.903435248429403</v>
      </c>
      <c r="S49" s="438"/>
      <c r="T49" s="454">
        <v>-1.11417335812719</v>
      </c>
      <c r="U49" s="439">
        <v>-0.87568253669310903</v>
      </c>
      <c r="V49" s="439">
        <v>-1.6619955406260001</v>
      </c>
      <c r="W49" s="439">
        <v>-1.12421129520868</v>
      </c>
      <c r="X49" s="439">
        <v>1.30761758659382</v>
      </c>
      <c r="Y49" s="455">
        <v>-0.69108659724956401</v>
      </c>
      <c r="Z49" s="439"/>
      <c r="AA49" s="448">
        <v>-1.5224101952617201E-2</v>
      </c>
      <c r="AB49" s="461">
        <v>1.3203798613293301</v>
      </c>
      <c r="AC49" s="449">
        <v>0.64841386687153202</v>
      </c>
      <c r="AD49" s="439"/>
      <c r="AE49" s="459">
        <v>-0.29288319877802799</v>
      </c>
      <c r="AG49" s="511">
        <v>59.722453071934602</v>
      </c>
      <c r="AH49" s="487">
        <v>60.110064196912802</v>
      </c>
      <c r="AI49" s="487">
        <v>60.116240852962697</v>
      </c>
      <c r="AJ49" s="487">
        <v>60.370494210632202</v>
      </c>
      <c r="AK49" s="487">
        <v>60.5537448810719</v>
      </c>
      <c r="AL49" s="512">
        <v>60.178210705964098</v>
      </c>
      <c r="AM49" s="487"/>
      <c r="AN49" s="519">
        <v>62.394016311429702</v>
      </c>
      <c r="AO49" s="527">
        <v>62.625464078381498</v>
      </c>
      <c r="AP49" s="520">
        <v>62.5100293203677</v>
      </c>
      <c r="AQ49" s="487"/>
      <c r="AR49" s="525">
        <v>60.864684600537402</v>
      </c>
      <c r="AS49" s="484"/>
      <c r="AT49" s="500">
        <v>-0.29933375259032802</v>
      </c>
      <c r="AU49" s="485">
        <v>-9.4693369930394594E-2</v>
      </c>
      <c r="AV49" s="485">
        <v>-1.1135587980432999</v>
      </c>
      <c r="AW49" s="485">
        <v>0.14914779285044699</v>
      </c>
      <c r="AX49" s="485">
        <v>1.1049871462329099</v>
      </c>
      <c r="AY49" s="501">
        <v>-4.93574690676599E-2</v>
      </c>
      <c r="AZ49" s="485"/>
      <c r="BA49" s="494">
        <v>-1.3640298065126699</v>
      </c>
      <c r="BB49" s="507">
        <v>-0.67320561918763999</v>
      </c>
      <c r="BC49" s="495">
        <v>-1.0202838259595799</v>
      </c>
      <c r="BD49" s="485"/>
      <c r="BE49" s="505">
        <v>-0.36379353501266398</v>
      </c>
    </row>
    <row r="50" spans="1:57" x14ac:dyDescent="0.2">
      <c r="A50" s="33" t="s">
        <v>48</v>
      </c>
      <c r="B50" t="s">
        <v>48</v>
      </c>
      <c r="D50" s="24" t="s">
        <v>91</v>
      </c>
      <c r="E50" s="27" t="s">
        <v>92</v>
      </c>
      <c r="G50" s="465">
        <v>89.620465918895505</v>
      </c>
      <c r="H50" s="441">
        <v>102.72715497737499</v>
      </c>
      <c r="I50" s="441">
        <v>105.771751709626</v>
      </c>
      <c r="J50" s="441">
        <v>106.210578249336</v>
      </c>
      <c r="K50" s="441">
        <v>106.53202332361499</v>
      </c>
      <c r="L50" s="466">
        <v>103.164830327479</v>
      </c>
      <c r="M50" s="441"/>
      <c r="N50" s="473">
        <v>114.215599481529</v>
      </c>
      <c r="O50" s="481">
        <v>109.900944730077</v>
      </c>
      <c r="P50" s="474">
        <v>112.04922232978301</v>
      </c>
      <c r="Q50" s="441"/>
      <c r="R50" s="479">
        <v>105.553372950464</v>
      </c>
      <c r="S50" s="438"/>
      <c r="T50" s="454">
        <v>-7.0337023788031097</v>
      </c>
      <c r="U50" s="439">
        <v>-1.5481942576245999</v>
      </c>
      <c r="V50" s="439">
        <v>-2.95743938935916</v>
      </c>
      <c r="W50" s="439">
        <v>-2.3786133061986598</v>
      </c>
      <c r="X50" s="439">
        <v>-3.52295043688558</v>
      </c>
      <c r="Y50" s="455">
        <v>-2.9107410171580899</v>
      </c>
      <c r="Z50" s="439"/>
      <c r="AA50" s="448">
        <v>-0.238060450390192</v>
      </c>
      <c r="AB50" s="461">
        <v>1.12934962802303</v>
      </c>
      <c r="AC50" s="449">
        <v>0.228127292608263</v>
      </c>
      <c r="AD50" s="439"/>
      <c r="AE50" s="459">
        <v>-1.9616360847081</v>
      </c>
      <c r="AG50" s="511">
        <v>113.343066903493</v>
      </c>
      <c r="AH50" s="487">
        <v>114.25151441944701</v>
      </c>
      <c r="AI50" s="487">
        <v>117.902589604344</v>
      </c>
      <c r="AJ50" s="487">
        <v>124.24047255369901</v>
      </c>
      <c r="AK50" s="487">
        <v>119.642928898693</v>
      </c>
      <c r="AL50" s="512">
        <v>117.995132121532</v>
      </c>
      <c r="AM50" s="487"/>
      <c r="AN50" s="519">
        <v>121.102973265337</v>
      </c>
      <c r="AO50" s="527">
        <v>120.53731003791</v>
      </c>
      <c r="AP50" s="520">
        <v>120.829255064603</v>
      </c>
      <c r="AQ50" s="487"/>
      <c r="AR50" s="525">
        <v>118.82438309491</v>
      </c>
      <c r="AS50" s="484"/>
      <c r="AT50" s="500">
        <v>0.68916965838602395</v>
      </c>
      <c r="AU50" s="485">
        <v>-5.9225102713429596</v>
      </c>
      <c r="AV50" s="485">
        <v>-7.8366609898258401</v>
      </c>
      <c r="AW50" s="485">
        <v>5.1284338010728803</v>
      </c>
      <c r="AX50" s="485">
        <v>2.2557633045286001</v>
      </c>
      <c r="AY50" s="501">
        <v>-1.38443039591571</v>
      </c>
      <c r="AZ50" s="485"/>
      <c r="BA50" s="494">
        <v>-3.5148491965097199</v>
      </c>
      <c r="BB50" s="507">
        <v>-1.66216043215041</v>
      </c>
      <c r="BC50" s="495">
        <v>-2.64483495665413</v>
      </c>
      <c r="BD50" s="485"/>
      <c r="BE50" s="505">
        <v>-1.74579889315102</v>
      </c>
    </row>
    <row r="51" spans="1:57" x14ac:dyDescent="0.2">
      <c r="A51" s="109" t="s">
        <v>53</v>
      </c>
      <c r="B51" t="s">
        <v>53</v>
      </c>
      <c r="D51" s="24" t="s">
        <v>91</v>
      </c>
      <c r="E51" s="27" t="s">
        <v>92</v>
      </c>
      <c r="G51" s="465">
        <v>81.632098569157307</v>
      </c>
      <c r="H51" s="441">
        <v>85.751257043779802</v>
      </c>
      <c r="I51" s="441">
        <v>86.743845518380795</v>
      </c>
      <c r="J51" s="441">
        <v>85.3572339561332</v>
      </c>
      <c r="K51" s="441">
        <v>84.985758474576201</v>
      </c>
      <c r="L51" s="466">
        <v>85.0389673865524</v>
      </c>
      <c r="M51" s="441"/>
      <c r="N51" s="473">
        <v>88.356931359353894</v>
      </c>
      <c r="O51" s="481">
        <v>90.210637775960706</v>
      </c>
      <c r="P51" s="474">
        <v>89.326806417112195</v>
      </c>
      <c r="Q51" s="441"/>
      <c r="R51" s="479">
        <v>86.283111345580906</v>
      </c>
      <c r="S51" s="438"/>
      <c r="T51" s="454">
        <v>-5.3513698392529898</v>
      </c>
      <c r="U51" s="439">
        <v>-1.4031459882303501</v>
      </c>
      <c r="V51" s="439">
        <v>7.3421820950513597E-2</v>
      </c>
      <c r="W51" s="439">
        <v>-1.5546583019906799</v>
      </c>
      <c r="X51" s="439">
        <v>8.3278224041160503E-2</v>
      </c>
      <c r="Y51" s="455">
        <v>-1.50428218501822</v>
      </c>
      <c r="Z51" s="439"/>
      <c r="AA51" s="448">
        <v>0.485630946966362</v>
      </c>
      <c r="AB51" s="461">
        <v>1.2803153068942399</v>
      </c>
      <c r="AC51" s="449">
        <v>0.94317133017447097</v>
      </c>
      <c r="AD51" s="439"/>
      <c r="AE51" s="459">
        <v>-0.68869257488496505</v>
      </c>
      <c r="AG51" s="511">
        <v>84.572869674185398</v>
      </c>
      <c r="AH51" s="487">
        <v>86.013581318252704</v>
      </c>
      <c r="AI51" s="487">
        <v>86.547727743271196</v>
      </c>
      <c r="AJ51" s="487">
        <v>88.633427057424001</v>
      </c>
      <c r="AK51" s="487">
        <v>86.257862726201907</v>
      </c>
      <c r="AL51" s="512">
        <v>86.415872884940697</v>
      </c>
      <c r="AM51" s="487"/>
      <c r="AN51" s="519">
        <v>91.345673687114797</v>
      </c>
      <c r="AO51" s="527">
        <v>92.325674018486296</v>
      </c>
      <c r="AP51" s="520">
        <v>91.836887614678801</v>
      </c>
      <c r="AQ51" s="487"/>
      <c r="AR51" s="525">
        <v>88.126615807759094</v>
      </c>
      <c r="AS51" s="484"/>
      <c r="AT51" s="500">
        <v>-1.1072543911486701</v>
      </c>
      <c r="AU51" s="485">
        <v>-1.2610040651755801</v>
      </c>
      <c r="AV51" s="485">
        <v>-3.4607555916357899</v>
      </c>
      <c r="AW51" s="485">
        <v>3.0391441002261699</v>
      </c>
      <c r="AX51" s="485">
        <v>0.35154941076924201</v>
      </c>
      <c r="AY51" s="501">
        <v>-0.46127812507051502</v>
      </c>
      <c r="AZ51" s="485"/>
      <c r="BA51" s="494">
        <v>-1.4013180915338199</v>
      </c>
      <c r="BB51" s="507">
        <v>-0.81165173587810002</v>
      </c>
      <c r="BC51" s="495">
        <v>-1.10135856543694</v>
      </c>
      <c r="BD51" s="485"/>
      <c r="BE51" s="505">
        <v>-0.66517174983123895</v>
      </c>
    </row>
    <row r="52" spans="1:57" x14ac:dyDescent="0.2">
      <c r="A52" s="110" t="s">
        <v>60</v>
      </c>
      <c r="B52" t="s">
        <v>60</v>
      </c>
      <c r="D52" s="24" t="s">
        <v>91</v>
      </c>
      <c r="E52" s="27" t="s">
        <v>92</v>
      </c>
      <c r="G52" s="467">
        <v>88.645114263199304</v>
      </c>
      <c r="H52" s="468">
        <v>98.294792761237503</v>
      </c>
      <c r="I52" s="468">
        <v>100.05859195402201</v>
      </c>
      <c r="J52" s="468">
        <v>100.84342119419</v>
      </c>
      <c r="K52" s="468">
        <v>98.762362938596397</v>
      </c>
      <c r="L52" s="469">
        <v>97.868179654967193</v>
      </c>
      <c r="M52" s="441"/>
      <c r="N52" s="475">
        <v>91.756662507797799</v>
      </c>
      <c r="O52" s="476">
        <v>92.426377264209805</v>
      </c>
      <c r="P52" s="477">
        <v>92.091310861423196</v>
      </c>
      <c r="Q52" s="441"/>
      <c r="R52" s="480">
        <v>96.273805668016095</v>
      </c>
      <c r="S52" s="438"/>
      <c r="T52" s="456">
        <v>-7.9169456255952397</v>
      </c>
      <c r="U52" s="457">
        <v>-2.4787444463100301</v>
      </c>
      <c r="V52" s="457">
        <v>6.7252816791452297</v>
      </c>
      <c r="W52" s="457">
        <v>16.693935418337599</v>
      </c>
      <c r="X52" s="457">
        <v>12.315688682518701</v>
      </c>
      <c r="Y52" s="458">
        <v>3.90575212756975</v>
      </c>
      <c r="Z52" s="439"/>
      <c r="AA52" s="450">
        <v>-3.3433373462717602</v>
      </c>
      <c r="AB52" s="451">
        <v>7.3064951998323897</v>
      </c>
      <c r="AC52" s="452">
        <v>0.99445041043701099</v>
      </c>
      <c r="AD52" s="439"/>
      <c r="AE52" s="460">
        <v>3.1295069036805199</v>
      </c>
      <c r="AG52" s="513">
        <v>92.273754392129305</v>
      </c>
      <c r="AH52" s="514">
        <v>95.626250773993803</v>
      </c>
      <c r="AI52" s="514">
        <v>96.695497532239997</v>
      </c>
      <c r="AJ52" s="514">
        <v>96.265041399781197</v>
      </c>
      <c r="AK52" s="514">
        <v>94.064362883181403</v>
      </c>
      <c r="AL52" s="515">
        <v>95.052744500955598</v>
      </c>
      <c r="AM52" s="487"/>
      <c r="AN52" s="521">
        <v>92.076145466733706</v>
      </c>
      <c r="AO52" s="522">
        <v>90.175631811989106</v>
      </c>
      <c r="AP52" s="523">
        <v>91.133513810287994</v>
      </c>
      <c r="AQ52" s="487"/>
      <c r="AR52" s="526">
        <v>93.966302332115703</v>
      </c>
      <c r="AS52" s="484"/>
      <c r="AT52" s="502">
        <v>1.7513102409004599</v>
      </c>
      <c r="AU52" s="503">
        <v>1.3713177442331901</v>
      </c>
      <c r="AV52" s="503">
        <v>3.53406190635986</v>
      </c>
      <c r="AW52" s="503">
        <v>6.72111183239155</v>
      </c>
      <c r="AX52" s="503">
        <v>4.3922417542562604</v>
      </c>
      <c r="AY52" s="504">
        <v>3.5120384578427801</v>
      </c>
      <c r="AZ52" s="485"/>
      <c r="BA52" s="496">
        <v>0.585578370622162</v>
      </c>
      <c r="BB52" s="497">
        <v>2.0510205779832398</v>
      </c>
      <c r="BC52" s="498">
        <v>1.2203846978497801</v>
      </c>
      <c r="BD52" s="485"/>
      <c r="BE52" s="506">
        <v>2.9041697949849499</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52"/>
  <sheetViews>
    <sheetView zoomScale="85" zoomScaleNormal="85" workbookViewId="0">
      <pane xSplit="2" ySplit="5" topLeftCell="X21" activePane="bottomRight" state="frozen"/>
      <selection activeCell="W32" sqref="W32"/>
      <selection pane="topRight" activeCell="W32" sqref="W32"/>
      <selection pane="bottomLeft" activeCell="W32" sqref="W32"/>
      <selection pane="bottomRight" activeCell="W32" sqref="W32"/>
    </sheetView>
  </sheetViews>
  <sheetFormatPr defaultColWidth="9.140625" defaultRowHeight="12.75" x14ac:dyDescent="0.2"/>
  <cols>
    <col min="1" max="1" width="20.5703125" customWidth="1"/>
    <col min="2" max="2" width="25.42578125" customWidth="1"/>
    <col min="3" max="3" width="4.140625" customWidth="1"/>
    <col min="4" max="4" width="5.7109375" customWidth="1"/>
    <col min="6" max="6" width="3.5703125" customWidth="1"/>
    <col min="13" max="13" width="5.42578125" customWidth="1"/>
    <col min="17" max="17" width="5.42578125" customWidth="1"/>
    <col min="19" max="19" width="4.5703125" customWidth="1"/>
    <col min="26" max="26" width="3.85546875" customWidth="1"/>
    <col min="30" max="30" width="3.85546875" customWidth="1"/>
    <col min="32" max="32" width="4.5703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2"/>
      <c r="D2" s="207" t="s">
        <v>79</v>
      </c>
      <c r="E2" s="208"/>
      <c r="G2" s="201" t="s">
        <v>116</v>
      </c>
      <c r="H2" s="202"/>
      <c r="I2" s="202"/>
      <c r="J2" s="202"/>
      <c r="K2" s="202"/>
      <c r="L2" s="202"/>
      <c r="M2" s="202"/>
      <c r="N2" s="202"/>
      <c r="O2" s="202"/>
      <c r="P2" s="202"/>
      <c r="Q2" s="202"/>
      <c r="R2" s="202"/>
      <c r="T2" s="201" t="s">
        <v>117</v>
      </c>
      <c r="U2" s="202"/>
      <c r="V2" s="202"/>
      <c r="W2" s="202"/>
      <c r="X2" s="202"/>
      <c r="Y2" s="202"/>
      <c r="Z2" s="202"/>
      <c r="AA2" s="202"/>
      <c r="AB2" s="202"/>
      <c r="AC2" s="202"/>
      <c r="AD2" s="202"/>
      <c r="AE2" s="202"/>
      <c r="AF2" s="3"/>
      <c r="AG2" s="201" t="s">
        <v>118</v>
      </c>
      <c r="AH2" s="202"/>
      <c r="AI2" s="202"/>
      <c r="AJ2" s="202"/>
      <c r="AK2" s="202"/>
      <c r="AL2" s="202"/>
      <c r="AM2" s="202"/>
      <c r="AN2" s="202"/>
      <c r="AO2" s="202"/>
      <c r="AP2" s="202"/>
      <c r="AQ2" s="202"/>
      <c r="AR2" s="202"/>
      <c r="AT2" s="201" t="s">
        <v>119</v>
      </c>
      <c r="AU2" s="202"/>
      <c r="AV2" s="202"/>
      <c r="AW2" s="202"/>
      <c r="AX2" s="202"/>
      <c r="AY2" s="202"/>
      <c r="AZ2" s="202"/>
      <c r="BA2" s="202"/>
      <c r="BB2" s="202"/>
      <c r="BC2" s="202"/>
      <c r="BD2" s="202"/>
      <c r="BE2" s="202"/>
    </row>
    <row r="3" spans="1:57" x14ac:dyDescent="0.2">
      <c r="A3" s="31"/>
      <c r="B3" s="31"/>
      <c r="C3" s="2"/>
      <c r="D3" s="209" t="s">
        <v>84</v>
      </c>
      <c r="E3" s="211" t="s">
        <v>85</v>
      </c>
      <c r="F3" s="4"/>
      <c r="G3" s="199" t="s">
        <v>65</v>
      </c>
      <c r="H3" s="195" t="s">
        <v>66</v>
      </c>
      <c r="I3" s="195" t="s">
        <v>86</v>
      </c>
      <c r="J3" s="195" t="s">
        <v>68</v>
      </c>
      <c r="K3" s="195" t="s">
        <v>87</v>
      </c>
      <c r="L3" s="197" t="s">
        <v>88</v>
      </c>
      <c r="M3" s="4"/>
      <c r="N3" s="199" t="s">
        <v>70</v>
      </c>
      <c r="O3" s="195" t="s">
        <v>71</v>
      </c>
      <c r="P3" s="197" t="s">
        <v>89</v>
      </c>
      <c r="Q3" s="2"/>
      <c r="R3" s="203" t="s">
        <v>90</v>
      </c>
      <c r="S3" s="2"/>
      <c r="T3" s="199" t="s">
        <v>65</v>
      </c>
      <c r="U3" s="195" t="s">
        <v>66</v>
      </c>
      <c r="V3" s="195" t="s">
        <v>86</v>
      </c>
      <c r="W3" s="195" t="s">
        <v>68</v>
      </c>
      <c r="X3" s="195" t="s">
        <v>87</v>
      </c>
      <c r="Y3" s="197" t="s">
        <v>88</v>
      </c>
      <c r="Z3" s="2"/>
      <c r="AA3" s="199" t="s">
        <v>70</v>
      </c>
      <c r="AB3" s="195" t="s">
        <v>71</v>
      </c>
      <c r="AC3" s="197" t="s">
        <v>89</v>
      </c>
      <c r="AD3" s="1"/>
      <c r="AE3" s="205" t="s">
        <v>90</v>
      </c>
      <c r="AF3" s="36"/>
      <c r="AG3" s="199" t="s">
        <v>65</v>
      </c>
      <c r="AH3" s="195" t="s">
        <v>66</v>
      </c>
      <c r="AI3" s="195" t="s">
        <v>86</v>
      </c>
      <c r="AJ3" s="195" t="s">
        <v>68</v>
      </c>
      <c r="AK3" s="195" t="s">
        <v>87</v>
      </c>
      <c r="AL3" s="197" t="s">
        <v>88</v>
      </c>
      <c r="AM3" s="4"/>
      <c r="AN3" s="199" t="s">
        <v>70</v>
      </c>
      <c r="AO3" s="195" t="s">
        <v>71</v>
      </c>
      <c r="AP3" s="197" t="s">
        <v>89</v>
      </c>
      <c r="AQ3" s="2"/>
      <c r="AR3" s="203" t="s">
        <v>90</v>
      </c>
      <c r="AS3" s="2"/>
      <c r="AT3" s="199" t="s">
        <v>65</v>
      </c>
      <c r="AU3" s="195" t="s">
        <v>66</v>
      </c>
      <c r="AV3" s="195" t="s">
        <v>86</v>
      </c>
      <c r="AW3" s="195" t="s">
        <v>68</v>
      </c>
      <c r="AX3" s="195" t="s">
        <v>87</v>
      </c>
      <c r="AY3" s="197" t="s">
        <v>88</v>
      </c>
      <c r="AZ3" s="2"/>
      <c r="BA3" s="199" t="s">
        <v>70</v>
      </c>
      <c r="BB3" s="195" t="s">
        <v>71</v>
      </c>
      <c r="BC3" s="197" t="s">
        <v>89</v>
      </c>
      <c r="BD3" s="1"/>
      <c r="BE3" s="205" t="s">
        <v>90</v>
      </c>
    </row>
    <row r="4" spans="1:57" x14ac:dyDescent="0.2">
      <c r="A4" s="31"/>
      <c r="B4" s="31"/>
      <c r="C4" s="2"/>
      <c r="D4" s="210"/>
      <c r="E4" s="212"/>
      <c r="F4" s="4"/>
      <c r="G4" s="216"/>
      <c r="H4" s="214"/>
      <c r="I4" s="214"/>
      <c r="J4" s="214"/>
      <c r="K4" s="214"/>
      <c r="L4" s="215"/>
      <c r="M4" s="4"/>
      <c r="N4" s="216"/>
      <c r="O4" s="214"/>
      <c r="P4" s="215"/>
      <c r="Q4" s="2"/>
      <c r="R4" s="217"/>
      <c r="S4" s="2"/>
      <c r="T4" s="216"/>
      <c r="U4" s="214"/>
      <c r="V4" s="214"/>
      <c r="W4" s="214"/>
      <c r="X4" s="214"/>
      <c r="Y4" s="215"/>
      <c r="Z4" s="2"/>
      <c r="AA4" s="216"/>
      <c r="AB4" s="214"/>
      <c r="AC4" s="215"/>
      <c r="AD4" s="1"/>
      <c r="AE4" s="213"/>
      <c r="AF4" s="37"/>
      <c r="AG4" s="216"/>
      <c r="AH4" s="214"/>
      <c r="AI4" s="214"/>
      <c r="AJ4" s="214"/>
      <c r="AK4" s="214"/>
      <c r="AL4" s="215"/>
      <c r="AM4" s="4"/>
      <c r="AN4" s="216"/>
      <c r="AO4" s="214"/>
      <c r="AP4" s="215"/>
      <c r="AQ4" s="2"/>
      <c r="AR4" s="217"/>
      <c r="AS4" s="2"/>
      <c r="AT4" s="216"/>
      <c r="AU4" s="214"/>
      <c r="AV4" s="214"/>
      <c r="AW4" s="214"/>
      <c r="AX4" s="214"/>
      <c r="AY4" s="215"/>
      <c r="AZ4" s="2"/>
      <c r="BA4" s="216"/>
      <c r="BB4" s="214"/>
      <c r="BC4" s="215"/>
      <c r="BD4" s="1"/>
      <c r="BE4" s="213"/>
    </row>
    <row r="5" spans="1:57" ht="14.25" x14ac:dyDescent="0.2">
      <c r="A5" s="32"/>
      <c r="B5" s="32"/>
      <c r="C5" s="2"/>
      <c r="D5" s="2"/>
      <c r="E5" s="5"/>
      <c r="F5" s="6"/>
      <c r="G5" s="7"/>
      <c r="H5" s="7"/>
      <c r="I5" s="7"/>
      <c r="J5" s="7"/>
      <c r="K5" s="7"/>
      <c r="L5" s="7"/>
      <c r="M5" s="6"/>
      <c r="N5" s="7"/>
      <c r="O5" s="7"/>
      <c r="P5" s="7"/>
      <c r="Q5" s="6"/>
      <c r="R5" s="7"/>
      <c r="S5" s="6"/>
      <c r="T5" s="7"/>
      <c r="U5" s="7"/>
      <c r="V5" s="7"/>
      <c r="W5" s="7"/>
      <c r="X5" s="7"/>
      <c r="Y5" s="7"/>
      <c r="Z5" s="6"/>
      <c r="AA5" s="7"/>
      <c r="AB5" s="7"/>
      <c r="AC5" s="7"/>
      <c r="AD5" s="6"/>
      <c r="AE5" s="7"/>
      <c r="AF5" s="7"/>
      <c r="AG5" s="7"/>
      <c r="AH5" s="7"/>
      <c r="AI5" s="7"/>
      <c r="AJ5" s="7"/>
      <c r="AK5" s="7"/>
      <c r="AL5" s="7"/>
      <c r="AM5" s="6"/>
      <c r="AN5" s="7"/>
      <c r="AO5" s="7"/>
      <c r="AP5" s="7"/>
      <c r="AQ5" s="6"/>
      <c r="AR5" s="7"/>
      <c r="AS5" s="6"/>
      <c r="AT5" s="7"/>
      <c r="AU5" s="7"/>
      <c r="AV5" s="7"/>
      <c r="AW5" s="7"/>
      <c r="AX5" s="7"/>
      <c r="AY5" s="7"/>
      <c r="AZ5" s="6"/>
      <c r="BA5" s="7"/>
      <c r="BB5" s="7"/>
      <c r="BC5" s="7"/>
      <c r="BD5" s="6"/>
      <c r="BE5" s="7"/>
    </row>
    <row r="6" spans="1:57" x14ac:dyDescent="0.2">
      <c r="A6" s="18" t="s">
        <v>13</v>
      </c>
      <c r="B6" s="2" t="str">
        <f>TRIM(A6)</f>
        <v>United States</v>
      </c>
      <c r="C6" s="8"/>
      <c r="D6" s="22" t="s">
        <v>91</v>
      </c>
      <c r="E6" s="25" t="s">
        <v>92</v>
      </c>
      <c r="F6" s="2"/>
      <c r="G6" s="557">
        <v>49.965740334041598</v>
      </c>
      <c r="H6" s="558">
        <v>63.255652168570698</v>
      </c>
      <c r="I6" s="558">
        <v>71.751663802246298</v>
      </c>
      <c r="J6" s="558">
        <v>74.335644207345894</v>
      </c>
      <c r="K6" s="558">
        <v>68.855512216942699</v>
      </c>
      <c r="L6" s="559">
        <v>65.6326453901343</v>
      </c>
      <c r="M6" s="534"/>
      <c r="N6" s="565">
        <v>74.477655769656295</v>
      </c>
      <c r="O6" s="566">
        <v>78.223035928878801</v>
      </c>
      <c r="P6" s="567">
        <v>76.350351310750597</v>
      </c>
      <c r="Q6" s="534"/>
      <c r="R6" s="573">
        <v>68.694964497916502</v>
      </c>
      <c r="S6" s="529"/>
      <c r="T6" s="536">
        <v>-5.10465726927535</v>
      </c>
      <c r="U6" s="537">
        <v>-2.99252534740168</v>
      </c>
      <c r="V6" s="537">
        <v>-5.3310022709459899</v>
      </c>
      <c r="W6" s="537">
        <v>-5.4760851071032297</v>
      </c>
      <c r="X6" s="537">
        <v>-4.6476569021050498</v>
      </c>
      <c r="Y6" s="538">
        <v>-4.7437563804324903</v>
      </c>
      <c r="Z6" s="528"/>
      <c r="AA6" s="539">
        <v>-2.5691770333744302</v>
      </c>
      <c r="AB6" s="540">
        <v>2.6508236338453699</v>
      </c>
      <c r="AC6" s="541">
        <v>3.6754432493137097E-2</v>
      </c>
      <c r="AD6" s="528"/>
      <c r="AE6" s="547">
        <v>-3.27592326807122</v>
      </c>
      <c r="AG6" s="603">
        <v>63.837685966194499</v>
      </c>
      <c r="AH6" s="604">
        <v>68.741447582725002</v>
      </c>
      <c r="AI6" s="604">
        <v>71.094822389395304</v>
      </c>
      <c r="AJ6" s="604">
        <v>79.677733934624598</v>
      </c>
      <c r="AK6" s="604">
        <v>70.528582990706994</v>
      </c>
      <c r="AL6" s="605">
        <v>70.776055157818206</v>
      </c>
      <c r="AM6" s="581"/>
      <c r="AN6" s="611">
        <v>82.206624978935295</v>
      </c>
      <c r="AO6" s="612">
        <v>85.626297685862099</v>
      </c>
      <c r="AP6" s="613">
        <v>83.916460841484295</v>
      </c>
      <c r="AQ6" s="581"/>
      <c r="AR6" s="619">
        <v>74.530294494612804</v>
      </c>
      <c r="AS6" s="578"/>
      <c r="AT6" s="583">
        <v>-0.32905106935481998</v>
      </c>
      <c r="AU6" s="584">
        <v>0.36937779714130298</v>
      </c>
      <c r="AV6" s="584">
        <v>-10.0862528715423</v>
      </c>
      <c r="AW6" s="584">
        <v>15.2707215987129</v>
      </c>
      <c r="AX6" s="584">
        <v>-0.86642450377313396</v>
      </c>
      <c r="AY6" s="585">
        <v>0.57013049580712105</v>
      </c>
      <c r="AZ6" s="577"/>
      <c r="BA6" s="586">
        <v>-0.76253783023133004</v>
      </c>
      <c r="BB6" s="587">
        <v>0.68396286019726005</v>
      </c>
      <c r="BC6" s="588">
        <v>-2.9781586960179299E-2</v>
      </c>
      <c r="BD6" s="577"/>
      <c r="BE6" s="594">
        <v>0.37655492612693597</v>
      </c>
    </row>
    <row r="7" spans="1:57" x14ac:dyDescent="0.2">
      <c r="A7" s="19" t="s">
        <v>93</v>
      </c>
      <c r="B7" s="2" t="str">
        <f>TRIM(A7)</f>
        <v>Virginia</v>
      </c>
      <c r="C7" s="9"/>
      <c r="D7" s="23" t="s">
        <v>91</v>
      </c>
      <c r="E7" s="26" t="s">
        <v>92</v>
      </c>
      <c r="F7" s="2"/>
      <c r="G7" s="560">
        <v>33.536136976838399</v>
      </c>
      <c r="H7" s="535">
        <v>46.326583654271197</v>
      </c>
      <c r="I7" s="535">
        <v>51.587500402809802</v>
      </c>
      <c r="J7" s="535">
        <v>54.3233692974161</v>
      </c>
      <c r="K7" s="535">
        <v>51.373055506091198</v>
      </c>
      <c r="L7" s="561">
        <v>47.429329167485299</v>
      </c>
      <c r="M7" s="535"/>
      <c r="N7" s="568">
        <v>52.922011453062801</v>
      </c>
      <c r="O7" s="576">
        <v>53.764344730927903</v>
      </c>
      <c r="P7" s="569">
        <v>53.343178091995298</v>
      </c>
      <c r="Q7" s="535"/>
      <c r="R7" s="574">
        <v>49.119000288773897</v>
      </c>
      <c r="S7" s="531"/>
      <c r="T7" s="549">
        <v>-18.921459943511401</v>
      </c>
      <c r="U7" s="532">
        <v>-7.8342687302398399</v>
      </c>
      <c r="V7" s="532">
        <v>-1.7003125022157699</v>
      </c>
      <c r="W7" s="533">
        <v>1.4760911847431399</v>
      </c>
      <c r="X7" s="532">
        <v>6.1038834200591499</v>
      </c>
      <c r="Y7" s="550">
        <v>-3.6215124616641501</v>
      </c>
      <c r="Z7" s="530"/>
      <c r="AA7" s="542">
        <v>9.4719495231487407</v>
      </c>
      <c r="AB7" s="556">
        <v>17.678578040526101</v>
      </c>
      <c r="AC7" s="543">
        <v>13.4593811409199</v>
      </c>
      <c r="AD7" s="530"/>
      <c r="AE7" s="548">
        <v>1.1011578604232599</v>
      </c>
      <c r="AG7" s="606">
        <v>40.608105184542502</v>
      </c>
      <c r="AH7" s="582">
        <v>47.795006759796799</v>
      </c>
      <c r="AI7" s="582">
        <v>48.9788980689585</v>
      </c>
      <c r="AJ7" s="582">
        <v>53.261747193280101</v>
      </c>
      <c r="AK7" s="582">
        <v>46.542452682418201</v>
      </c>
      <c r="AL7" s="607">
        <v>47.437220750383702</v>
      </c>
      <c r="AM7" s="582"/>
      <c r="AN7" s="614">
        <v>53.462193257564302</v>
      </c>
      <c r="AO7" s="622">
        <v>53.7775591540018</v>
      </c>
      <c r="AP7" s="615">
        <v>53.619876205783001</v>
      </c>
      <c r="AQ7" s="582"/>
      <c r="AR7" s="620">
        <v>49.203808437388197</v>
      </c>
      <c r="AS7" s="579"/>
      <c r="AT7" s="595">
        <v>-0.112121651192817</v>
      </c>
      <c r="AU7" s="580">
        <v>5.9877101715176604</v>
      </c>
      <c r="AV7" s="580">
        <v>-2.76280773747501</v>
      </c>
      <c r="AW7" s="580">
        <v>18.909826440346201</v>
      </c>
      <c r="AX7" s="580">
        <v>1.83174267395341</v>
      </c>
      <c r="AY7" s="596">
        <v>4.6641020457666498</v>
      </c>
      <c r="AZ7" s="580"/>
      <c r="BA7" s="589">
        <v>3.69158386316077</v>
      </c>
      <c r="BB7" s="602">
        <v>4.8116682647181701</v>
      </c>
      <c r="BC7" s="590">
        <v>4.2502644296877801</v>
      </c>
      <c r="BD7" s="580"/>
      <c r="BE7" s="600">
        <v>4.5348813221240798</v>
      </c>
    </row>
    <row r="8" spans="1:57" x14ac:dyDescent="0.2">
      <c r="A8" s="20" t="s">
        <v>41</v>
      </c>
      <c r="B8" s="2" t="str">
        <f t="shared" ref="B8:B43" si="0">TRIM(A8)</f>
        <v>Norfolk/Virginia Beach, VA</v>
      </c>
      <c r="C8" s="2"/>
      <c r="D8" s="23" t="s">
        <v>91</v>
      </c>
      <c r="E8" s="26" t="s">
        <v>92</v>
      </c>
      <c r="F8" s="2"/>
      <c r="G8" s="560">
        <v>28.875207757927701</v>
      </c>
      <c r="H8" s="535">
        <v>34.105694477143601</v>
      </c>
      <c r="I8" s="535">
        <v>37.286964578525598</v>
      </c>
      <c r="J8" s="535">
        <v>38.044058218165702</v>
      </c>
      <c r="K8" s="535">
        <v>40.622325350688399</v>
      </c>
      <c r="L8" s="561">
        <v>35.786850076490197</v>
      </c>
      <c r="M8" s="535"/>
      <c r="N8" s="568">
        <v>50.038998555760102</v>
      </c>
      <c r="O8" s="576">
        <v>51.241275878341497</v>
      </c>
      <c r="P8" s="569">
        <v>50.6401372170508</v>
      </c>
      <c r="Q8" s="535"/>
      <c r="R8" s="574">
        <v>40.030646402364702</v>
      </c>
      <c r="S8" s="531"/>
      <c r="T8" s="549">
        <v>1.40128197604825</v>
      </c>
      <c r="U8" s="532">
        <v>8.2788173229373303</v>
      </c>
      <c r="V8" s="532">
        <v>2.9638144907386499</v>
      </c>
      <c r="W8" s="532">
        <v>3.3210458147667001</v>
      </c>
      <c r="X8" s="532">
        <v>6.0013548646296799</v>
      </c>
      <c r="Y8" s="550">
        <v>4.4374303993707098</v>
      </c>
      <c r="Z8" s="532"/>
      <c r="AA8" s="542">
        <v>14.444685024794801</v>
      </c>
      <c r="AB8" s="556">
        <v>17.474203952918099</v>
      </c>
      <c r="AC8" s="543">
        <v>15.957638549269699</v>
      </c>
      <c r="AD8" s="532"/>
      <c r="AE8" s="554">
        <v>8.3272820323985002</v>
      </c>
      <c r="AG8" s="606">
        <v>38.210976518339699</v>
      </c>
      <c r="AH8" s="582">
        <v>40.841708628371798</v>
      </c>
      <c r="AI8" s="582">
        <v>41.111720803710199</v>
      </c>
      <c r="AJ8" s="582">
        <v>48.339502640223202</v>
      </c>
      <c r="AK8" s="582">
        <v>42.724922260483098</v>
      </c>
      <c r="AL8" s="607">
        <v>42.245876476923002</v>
      </c>
      <c r="AM8" s="582"/>
      <c r="AN8" s="614">
        <v>52.749765040866897</v>
      </c>
      <c r="AO8" s="622">
        <v>54.915433720779099</v>
      </c>
      <c r="AP8" s="615">
        <v>53.832599380822998</v>
      </c>
      <c r="AQ8" s="582"/>
      <c r="AR8" s="620">
        <v>45.558545618516</v>
      </c>
      <c r="AS8" s="579"/>
      <c r="AT8" s="595">
        <v>5.6243493247085201</v>
      </c>
      <c r="AU8" s="580">
        <v>7.2961931380019402</v>
      </c>
      <c r="AV8" s="580">
        <v>-10.059767565603</v>
      </c>
      <c r="AW8" s="580">
        <v>25.9583988672989</v>
      </c>
      <c r="AX8" s="580">
        <v>5.2715612586357503</v>
      </c>
      <c r="AY8" s="596">
        <v>6.1912668686688699</v>
      </c>
      <c r="AZ8" s="580"/>
      <c r="BA8" s="589">
        <v>4.6306187875354201</v>
      </c>
      <c r="BB8" s="602">
        <v>5.7497167990525497</v>
      </c>
      <c r="BC8" s="590">
        <v>5.1984474529301297</v>
      </c>
      <c r="BD8" s="580"/>
      <c r="BE8" s="600">
        <v>5.8616563074020904</v>
      </c>
    </row>
    <row r="9" spans="1:57" x14ac:dyDescent="0.2">
      <c r="A9" s="20" t="s">
        <v>94</v>
      </c>
      <c r="B9" s="2" t="s">
        <v>57</v>
      </c>
      <c r="C9" s="2"/>
      <c r="D9" s="23" t="s">
        <v>91</v>
      </c>
      <c r="E9" s="26" t="s">
        <v>92</v>
      </c>
      <c r="F9" s="2"/>
      <c r="G9" s="560">
        <v>33.875610798043503</v>
      </c>
      <c r="H9" s="535">
        <v>49.448779260900402</v>
      </c>
      <c r="I9" s="535">
        <v>52.244731102378601</v>
      </c>
      <c r="J9" s="535">
        <v>54.5116762259102</v>
      </c>
      <c r="K9" s="535">
        <v>52.219501513314597</v>
      </c>
      <c r="L9" s="561">
        <v>48.460059780109503</v>
      </c>
      <c r="M9" s="535"/>
      <c r="N9" s="568">
        <v>54.801463145353402</v>
      </c>
      <c r="O9" s="576">
        <v>53.3403030266293</v>
      </c>
      <c r="P9" s="569">
        <v>54.070883085991298</v>
      </c>
      <c r="Q9" s="535"/>
      <c r="R9" s="574">
        <v>50.063152153218603</v>
      </c>
      <c r="S9" s="531"/>
      <c r="T9" s="549">
        <v>-9.9361968839048593</v>
      </c>
      <c r="U9" s="532">
        <v>0.56139636118307001</v>
      </c>
      <c r="V9" s="532">
        <v>-2.9818758966935799</v>
      </c>
      <c r="W9" s="532">
        <v>2.8898061147248901</v>
      </c>
      <c r="X9" s="532">
        <v>14.9149261978267</v>
      </c>
      <c r="Y9" s="550">
        <v>1.3560136080681</v>
      </c>
      <c r="Z9" s="532"/>
      <c r="AA9" s="542">
        <v>15.909700438715101</v>
      </c>
      <c r="AB9" s="556">
        <v>32.028071273554701</v>
      </c>
      <c r="AC9" s="543">
        <v>23.3366237687896</v>
      </c>
      <c r="AD9" s="532"/>
      <c r="AE9" s="554">
        <v>7.2544979327869603</v>
      </c>
      <c r="AG9" s="606">
        <v>37.205448452196798</v>
      </c>
      <c r="AH9" s="582">
        <v>45.917654650725297</v>
      </c>
      <c r="AI9" s="582">
        <v>45.771514025333303</v>
      </c>
      <c r="AJ9" s="582">
        <v>48.142540483257299</v>
      </c>
      <c r="AK9" s="582">
        <v>42.429006869486997</v>
      </c>
      <c r="AL9" s="607">
        <v>43.893232896199898</v>
      </c>
      <c r="AM9" s="582"/>
      <c r="AN9" s="614">
        <v>48.023610884787402</v>
      </c>
      <c r="AO9" s="622">
        <v>48.312886428242898</v>
      </c>
      <c r="AP9" s="615">
        <v>48.168248656515097</v>
      </c>
      <c r="AQ9" s="582"/>
      <c r="AR9" s="620">
        <v>45.1146659705757</v>
      </c>
      <c r="AS9" s="579"/>
      <c r="AT9" s="595">
        <v>6.8000339236996804E-2</v>
      </c>
      <c r="AU9" s="580">
        <v>9.6156873809364498</v>
      </c>
      <c r="AV9" s="580">
        <v>-2.7759999121634</v>
      </c>
      <c r="AW9" s="580">
        <v>11.9805839441086</v>
      </c>
      <c r="AX9" s="580">
        <v>0.77066756093115396</v>
      </c>
      <c r="AY9" s="596">
        <v>3.89172388710519</v>
      </c>
      <c r="AZ9" s="580"/>
      <c r="BA9" s="589">
        <v>3.19823004484677</v>
      </c>
      <c r="BB9" s="602">
        <v>5.3581651992605304</v>
      </c>
      <c r="BC9" s="590">
        <v>4.27025546816665</v>
      </c>
      <c r="BD9" s="580"/>
      <c r="BE9" s="600">
        <v>4.0060278698104703</v>
      </c>
    </row>
    <row r="10" spans="1:57" x14ac:dyDescent="0.2">
      <c r="A10" s="20" t="s">
        <v>95</v>
      </c>
      <c r="B10" s="2" t="str">
        <f t="shared" si="0"/>
        <v>Virginia Area</v>
      </c>
      <c r="C10" s="2"/>
      <c r="D10" s="23" t="s">
        <v>91</v>
      </c>
      <c r="E10" s="26" t="s">
        <v>92</v>
      </c>
      <c r="F10" s="2"/>
      <c r="G10" s="560">
        <v>27.979002941110402</v>
      </c>
      <c r="H10" s="535">
        <v>39.1176540715296</v>
      </c>
      <c r="I10" s="535">
        <v>42.498467479401</v>
      </c>
      <c r="J10" s="535">
        <v>43.226857502076697</v>
      </c>
      <c r="K10" s="535">
        <v>38.920283334455803</v>
      </c>
      <c r="L10" s="561">
        <v>38.3484530657147</v>
      </c>
      <c r="M10" s="535"/>
      <c r="N10" s="568">
        <v>43.852210098560803</v>
      </c>
      <c r="O10" s="576">
        <v>44.112583686940098</v>
      </c>
      <c r="P10" s="569">
        <v>43.982396892750401</v>
      </c>
      <c r="Q10" s="535"/>
      <c r="R10" s="574">
        <v>39.958151302010599</v>
      </c>
      <c r="S10" s="531"/>
      <c r="T10" s="549">
        <v>-28.452111897172699</v>
      </c>
      <c r="U10" s="532">
        <v>-11.406408297719899</v>
      </c>
      <c r="V10" s="532">
        <v>-7.4322223296903802</v>
      </c>
      <c r="W10" s="532">
        <v>-7.84205607201514</v>
      </c>
      <c r="X10" s="532">
        <v>-6.9280161308290698</v>
      </c>
      <c r="Y10" s="550">
        <v>-12.001464172671</v>
      </c>
      <c r="Z10" s="532"/>
      <c r="AA10" s="542">
        <v>-0.84074183959960402</v>
      </c>
      <c r="AB10" s="556">
        <v>7.5416257981189698</v>
      </c>
      <c r="AC10" s="543">
        <v>3.1928632447247698</v>
      </c>
      <c r="AD10" s="532"/>
      <c r="AE10" s="554">
        <v>-7.7287516243291501</v>
      </c>
      <c r="AG10" s="606">
        <v>37.130958180829602</v>
      </c>
      <c r="AH10" s="582">
        <v>44.872179686230098</v>
      </c>
      <c r="AI10" s="582">
        <v>44.552815745665903</v>
      </c>
      <c r="AJ10" s="582">
        <v>45.538350344425503</v>
      </c>
      <c r="AK10" s="582">
        <v>42.155993214826402</v>
      </c>
      <c r="AL10" s="607">
        <v>42.850128490004202</v>
      </c>
      <c r="AM10" s="582"/>
      <c r="AN10" s="614">
        <v>53.420543430718297</v>
      </c>
      <c r="AO10" s="622">
        <v>51.498823249032597</v>
      </c>
      <c r="AP10" s="615">
        <v>52.459683339875497</v>
      </c>
      <c r="AQ10" s="582"/>
      <c r="AR10" s="620">
        <v>45.594998758645403</v>
      </c>
      <c r="AS10" s="579"/>
      <c r="AT10" s="595">
        <v>-2.8887881446088302</v>
      </c>
      <c r="AU10" s="580">
        <v>7.66036993300159</v>
      </c>
      <c r="AV10" s="580">
        <v>1.881721751653</v>
      </c>
      <c r="AW10" s="580">
        <v>14.2317424626559</v>
      </c>
      <c r="AX10" s="580">
        <v>-7.0496501359436401</v>
      </c>
      <c r="AY10" s="596">
        <v>2.5792069930535502</v>
      </c>
      <c r="AZ10" s="580"/>
      <c r="BA10" s="589">
        <v>1.35981780683614</v>
      </c>
      <c r="BB10" s="602">
        <v>3.2394857817264802</v>
      </c>
      <c r="BC10" s="590">
        <v>2.2738076710276598</v>
      </c>
      <c r="BD10" s="580"/>
      <c r="BE10" s="600">
        <v>2.4766719976781602</v>
      </c>
    </row>
    <row r="11" spans="1:57" x14ac:dyDescent="0.2">
      <c r="A11" s="33" t="s">
        <v>96</v>
      </c>
      <c r="B11" s="2" t="str">
        <f t="shared" si="0"/>
        <v>Washington, DC</v>
      </c>
      <c r="C11" s="2"/>
      <c r="D11" s="23" t="s">
        <v>91</v>
      </c>
      <c r="E11" s="26" t="s">
        <v>92</v>
      </c>
      <c r="F11" s="2"/>
      <c r="G11" s="560">
        <v>41.300128009673003</v>
      </c>
      <c r="H11" s="535">
        <v>57.1568537307678</v>
      </c>
      <c r="I11" s="535">
        <v>66.300322696526806</v>
      </c>
      <c r="J11" s="535">
        <v>72.216394438019094</v>
      </c>
      <c r="K11" s="535">
        <v>68.514287929765501</v>
      </c>
      <c r="L11" s="561">
        <v>61.097597360950402</v>
      </c>
      <c r="M11" s="535"/>
      <c r="N11" s="568">
        <v>63.158514439420998</v>
      </c>
      <c r="O11" s="576">
        <v>71.601476010233696</v>
      </c>
      <c r="P11" s="569">
        <v>67.379995224827297</v>
      </c>
      <c r="Q11" s="535"/>
      <c r="R11" s="574">
        <v>62.892568179201</v>
      </c>
      <c r="S11" s="531"/>
      <c r="T11" s="549">
        <v>-39.111509510125003</v>
      </c>
      <c r="U11" s="532">
        <v>-29.241368439582601</v>
      </c>
      <c r="V11" s="532">
        <v>-23.2635762369022</v>
      </c>
      <c r="W11" s="532">
        <v>-14.4689915573626</v>
      </c>
      <c r="X11" s="532">
        <v>-2.3834983885957199</v>
      </c>
      <c r="Y11" s="550">
        <v>-21.594679639469401</v>
      </c>
      <c r="Z11" s="532"/>
      <c r="AA11" s="542">
        <v>2.6975221747323501</v>
      </c>
      <c r="AB11" s="556">
        <v>14.637628580266901</v>
      </c>
      <c r="AC11" s="543">
        <v>8.7137824045275298</v>
      </c>
      <c r="AD11" s="532"/>
      <c r="AE11" s="554">
        <v>-14.279452203410701</v>
      </c>
      <c r="AG11" s="606">
        <v>50.320225299117503</v>
      </c>
      <c r="AH11" s="582">
        <v>57.740193564919103</v>
      </c>
      <c r="AI11" s="582">
        <v>59.8619909284239</v>
      </c>
      <c r="AJ11" s="582">
        <v>67.139455114095497</v>
      </c>
      <c r="AK11" s="582">
        <v>55.154316972205699</v>
      </c>
      <c r="AL11" s="607">
        <v>58.043256184141804</v>
      </c>
      <c r="AM11" s="582"/>
      <c r="AN11" s="614">
        <v>59.6483169941082</v>
      </c>
      <c r="AO11" s="622">
        <v>64.450656832468098</v>
      </c>
      <c r="AP11" s="615">
        <v>62.049486913288199</v>
      </c>
      <c r="AQ11" s="582"/>
      <c r="AR11" s="620">
        <v>59.187862735429299</v>
      </c>
      <c r="AS11" s="579"/>
      <c r="AT11" s="595">
        <v>-11.4979935603742</v>
      </c>
      <c r="AU11" s="580">
        <v>-4.6878727391609996</v>
      </c>
      <c r="AV11" s="580">
        <v>-14.728076304187701</v>
      </c>
      <c r="AW11" s="580">
        <v>14.4628474137378</v>
      </c>
      <c r="AX11" s="580">
        <v>-3.9702040086376398</v>
      </c>
      <c r="AY11" s="596">
        <v>-4.4482193391507803</v>
      </c>
      <c r="AZ11" s="580"/>
      <c r="BA11" s="589">
        <v>-5.1224144700879597</v>
      </c>
      <c r="BB11" s="602">
        <v>-4.3939905115704896</v>
      </c>
      <c r="BC11" s="590">
        <v>-4.7454992344904898</v>
      </c>
      <c r="BD11" s="580"/>
      <c r="BE11" s="600">
        <v>-4.5379942212091899</v>
      </c>
    </row>
    <row r="12" spans="1:57" x14ac:dyDescent="0.2">
      <c r="A12" s="20" t="s">
        <v>97</v>
      </c>
      <c r="B12" s="2" t="str">
        <f t="shared" si="0"/>
        <v>Arlington, VA</v>
      </c>
      <c r="C12" s="2"/>
      <c r="D12" s="23" t="s">
        <v>91</v>
      </c>
      <c r="E12" s="26" t="s">
        <v>92</v>
      </c>
      <c r="F12" s="2"/>
      <c r="G12" s="560">
        <v>45.196330838012003</v>
      </c>
      <c r="H12" s="535">
        <v>67.328812642961097</v>
      </c>
      <c r="I12" s="535">
        <v>83.564609066333901</v>
      </c>
      <c r="J12" s="535">
        <v>88.336090663339505</v>
      </c>
      <c r="K12" s="535">
        <v>74.6328561031399</v>
      </c>
      <c r="L12" s="561">
        <v>71.811739862757307</v>
      </c>
      <c r="M12" s="535"/>
      <c r="N12" s="568">
        <v>59.189110002079403</v>
      </c>
      <c r="O12" s="576">
        <v>57.393398835516699</v>
      </c>
      <c r="P12" s="569">
        <v>58.291254418797998</v>
      </c>
      <c r="Q12" s="535"/>
      <c r="R12" s="574">
        <v>67.948744021626098</v>
      </c>
      <c r="S12" s="531"/>
      <c r="T12" s="549">
        <v>-23.951475641138799</v>
      </c>
      <c r="U12" s="532">
        <v>-16.964061055262501</v>
      </c>
      <c r="V12" s="532">
        <v>-1.1618447257475799</v>
      </c>
      <c r="W12" s="532">
        <v>-2.4171106792354902</v>
      </c>
      <c r="X12" s="532">
        <v>-10.8150803434806</v>
      </c>
      <c r="Y12" s="550">
        <v>-10.071023734383701</v>
      </c>
      <c r="Z12" s="532"/>
      <c r="AA12" s="542">
        <v>-12.6371256763302</v>
      </c>
      <c r="AB12" s="556">
        <v>1.3301230594140001</v>
      </c>
      <c r="AC12" s="543">
        <v>-6.2772933335574903</v>
      </c>
      <c r="AD12" s="532"/>
      <c r="AE12" s="554">
        <v>-9.1698561364897593</v>
      </c>
      <c r="AG12" s="606">
        <v>51.540864004990603</v>
      </c>
      <c r="AH12" s="582">
        <v>64.870539613225205</v>
      </c>
      <c r="AI12" s="582">
        <v>70.564680806820505</v>
      </c>
      <c r="AJ12" s="582">
        <v>77.328044291952494</v>
      </c>
      <c r="AK12" s="582">
        <v>56.105456695778699</v>
      </c>
      <c r="AL12" s="607">
        <v>64.081917082553502</v>
      </c>
      <c r="AM12" s="582"/>
      <c r="AN12" s="614">
        <v>53.666173060927399</v>
      </c>
      <c r="AO12" s="622">
        <v>53.112890933666002</v>
      </c>
      <c r="AP12" s="615">
        <v>53.3895319972967</v>
      </c>
      <c r="AQ12" s="582"/>
      <c r="AR12" s="620">
        <v>61.026949915337298</v>
      </c>
      <c r="AS12" s="579"/>
      <c r="AT12" s="595">
        <v>3.7300576922348201</v>
      </c>
      <c r="AU12" s="580">
        <v>7.5993473355161303</v>
      </c>
      <c r="AV12" s="580">
        <v>2.5317643394670402</v>
      </c>
      <c r="AW12" s="580">
        <v>30.831487279244001</v>
      </c>
      <c r="AX12" s="580">
        <v>3.87149409665661</v>
      </c>
      <c r="AY12" s="596">
        <v>9.7554995843469001</v>
      </c>
      <c r="AZ12" s="580"/>
      <c r="BA12" s="589">
        <v>1.11481813903027</v>
      </c>
      <c r="BB12" s="602">
        <v>1.1546545881355199</v>
      </c>
      <c r="BC12" s="590">
        <v>1.13462923337376</v>
      </c>
      <c r="BD12" s="580"/>
      <c r="BE12" s="600">
        <v>7.4614022506842304</v>
      </c>
    </row>
    <row r="13" spans="1:57" x14ac:dyDescent="0.2">
      <c r="A13" s="20" t="s">
        <v>38</v>
      </c>
      <c r="B13" s="2" t="str">
        <f t="shared" si="0"/>
        <v>Suburban Virginia Area</v>
      </c>
      <c r="C13" s="2"/>
      <c r="D13" s="23" t="s">
        <v>91</v>
      </c>
      <c r="E13" s="26" t="s">
        <v>92</v>
      </c>
      <c r="F13" s="2"/>
      <c r="G13" s="560">
        <v>40.516337620578703</v>
      </c>
      <c r="H13" s="535">
        <v>56.799815112540102</v>
      </c>
      <c r="I13" s="535">
        <v>64.336709003215404</v>
      </c>
      <c r="J13" s="535">
        <v>66.653935691318296</v>
      </c>
      <c r="K13" s="535">
        <v>57.635765273311797</v>
      </c>
      <c r="L13" s="561">
        <v>57.188512540192903</v>
      </c>
      <c r="M13" s="535"/>
      <c r="N13" s="568">
        <v>58.646323151125401</v>
      </c>
      <c r="O13" s="576">
        <v>67.478311897106096</v>
      </c>
      <c r="P13" s="569">
        <v>63.062317524115699</v>
      </c>
      <c r="Q13" s="535"/>
      <c r="R13" s="574">
        <v>58.8667425355994</v>
      </c>
      <c r="S13" s="531"/>
      <c r="T13" s="549">
        <v>-22.732153172528001</v>
      </c>
      <c r="U13" s="532">
        <v>-10.006580473183501</v>
      </c>
      <c r="V13" s="532">
        <v>-5.8838981396639598</v>
      </c>
      <c r="W13" s="532">
        <v>-3.70421101271761</v>
      </c>
      <c r="X13" s="532">
        <v>7.0126741672128396</v>
      </c>
      <c r="Y13" s="550">
        <v>-6.8552621232454403</v>
      </c>
      <c r="Z13" s="532"/>
      <c r="AA13" s="542">
        <v>8.8612018984050298</v>
      </c>
      <c r="AB13" s="556">
        <v>12.6103910424949</v>
      </c>
      <c r="AC13" s="543">
        <v>10.835450605465899</v>
      </c>
      <c r="AD13" s="532"/>
      <c r="AE13" s="554">
        <v>-2.07105940364257</v>
      </c>
      <c r="AG13" s="606">
        <v>49.072936495176798</v>
      </c>
      <c r="AH13" s="582">
        <v>56.305516077170402</v>
      </c>
      <c r="AI13" s="582">
        <v>58.909375401929204</v>
      </c>
      <c r="AJ13" s="582">
        <v>64.520832395498303</v>
      </c>
      <c r="AK13" s="582">
        <v>55.485867363343999</v>
      </c>
      <c r="AL13" s="607">
        <v>56.858905546623703</v>
      </c>
      <c r="AM13" s="582"/>
      <c r="AN13" s="614">
        <v>60.112284163987098</v>
      </c>
      <c r="AO13" s="622">
        <v>64.046172829581906</v>
      </c>
      <c r="AP13" s="615">
        <v>62.079228496784502</v>
      </c>
      <c r="AQ13" s="582"/>
      <c r="AR13" s="620">
        <v>58.350426389526802</v>
      </c>
      <c r="AS13" s="579"/>
      <c r="AT13" s="595">
        <v>2.65225057737142</v>
      </c>
      <c r="AU13" s="580">
        <v>6.68106716162346</v>
      </c>
      <c r="AV13" s="580">
        <v>-5.1325777696745298</v>
      </c>
      <c r="AW13" s="580">
        <v>20.358542873866</v>
      </c>
      <c r="AX13" s="580">
        <v>10.581858177143801</v>
      </c>
      <c r="AY13" s="596">
        <v>6.6909447045070598</v>
      </c>
      <c r="AZ13" s="580"/>
      <c r="BA13" s="589">
        <v>5.42128630704984</v>
      </c>
      <c r="BB13" s="602">
        <v>4.9086724845603698</v>
      </c>
      <c r="BC13" s="590">
        <v>5.1562344670018403</v>
      </c>
      <c r="BD13" s="580"/>
      <c r="BE13" s="600">
        <v>6.2202728165575198</v>
      </c>
    </row>
    <row r="14" spans="1:57" x14ac:dyDescent="0.2">
      <c r="A14" s="20" t="s">
        <v>98</v>
      </c>
      <c r="B14" s="2" t="str">
        <f t="shared" si="0"/>
        <v>Alexandria, VA</v>
      </c>
      <c r="C14" s="2"/>
      <c r="D14" s="23" t="s">
        <v>91</v>
      </c>
      <c r="E14" s="26" t="s">
        <v>92</v>
      </c>
      <c r="F14" s="2"/>
      <c r="G14" s="560">
        <v>35.597662050506202</v>
      </c>
      <c r="H14" s="535">
        <v>49.079981380193097</v>
      </c>
      <c r="I14" s="535">
        <v>55.023992784824799</v>
      </c>
      <c r="J14" s="535">
        <v>75.674469917374594</v>
      </c>
      <c r="K14" s="535">
        <v>102.577343186314</v>
      </c>
      <c r="L14" s="561">
        <v>63.590689863842599</v>
      </c>
      <c r="M14" s="535"/>
      <c r="N14" s="568">
        <v>100.71268590713299</v>
      </c>
      <c r="O14" s="576">
        <v>100.824508320726</v>
      </c>
      <c r="P14" s="569">
        <v>100.768597113929</v>
      </c>
      <c r="Q14" s="535"/>
      <c r="R14" s="574">
        <v>74.212949078153301</v>
      </c>
      <c r="S14" s="531"/>
      <c r="T14" s="549">
        <v>-17.1997149604572</v>
      </c>
      <c r="U14" s="532">
        <v>-0.956450185005846</v>
      </c>
      <c r="V14" s="532">
        <v>12.599247536538501</v>
      </c>
      <c r="W14" s="532">
        <v>44.810237607151301</v>
      </c>
      <c r="X14" s="532">
        <v>107.088992226532</v>
      </c>
      <c r="Y14" s="550">
        <v>30.735341802130801</v>
      </c>
      <c r="Z14" s="532"/>
      <c r="AA14" s="542">
        <v>100.182558409348</v>
      </c>
      <c r="AB14" s="556">
        <v>98.926695921952501</v>
      </c>
      <c r="AC14" s="543">
        <v>99.552302875342704</v>
      </c>
      <c r="AD14" s="532"/>
      <c r="AE14" s="554">
        <v>50.9275999870218</v>
      </c>
      <c r="AG14" s="606">
        <v>41.602898214026403</v>
      </c>
      <c r="AH14" s="582">
        <v>46.119330332510501</v>
      </c>
      <c r="AI14" s="582">
        <v>49.812577319587596</v>
      </c>
      <c r="AJ14" s="582">
        <v>65.576421664004599</v>
      </c>
      <c r="AK14" s="582">
        <v>60.981262276980203</v>
      </c>
      <c r="AL14" s="607">
        <v>52.817502236369698</v>
      </c>
      <c r="AM14" s="582"/>
      <c r="AN14" s="614">
        <v>63.9731492997036</v>
      </c>
      <c r="AO14" s="622">
        <v>65.874062009647204</v>
      </c>
      <c r="AP14" s="615">
        <v>64.923605654675399</v>
      </c>
      <c r="AQ14" s="582"/>
      <c r="AR14" s="620">
        <v>56.275183250201202</v>
      </c>
      <c r="AS14" s="579"/>
      <c r="AT14" s="595">
        <v>-3.42695456171483</v>
      </c>
      <c r="AU14" s="580">
        <v>0.244122690670253</v>
      </c>
      <c r="AV14" s="580">
        <v>-8.7818731625099904</v>
      </c>
      <c r="AW14" s="580">
        <v>38.495544814764898</v>
      </c>
      <c r="AX14" s="580">
        <v>27.106499826571198</v>
      </c>
      <c r="AY14" s="596">
        <v>10.4875978496811</v>
      </c>
      <c r="AZ14" s="580"/>
      <c r="BA14" s="589">
        <v>19.4630472873374</v>
      </c>
      <c r="BB14" s="602">
        <v>21.984968797446399</v>
      </c>
      <c r="BC14" s="590">
        <v>20.7292981073692</v>
      </c>
      <c r="BD14" s="580"/>
      <c r="BE14" s="600">
        <v>13.663485601471301</v>
      </c>
    </row>
    <row r="15" spans="1:57" x14ac:dyDescent="0.2">
      <c r="A15" s="20" t="s">
        <v>37</v>
      </c>
      <c r="B15" s="2" t="str">
        <f t="shared" si="0"/>
        <v>Fairfax/Tysons Corner, VA</v>
      </c>
      <c r="C15" s="2"/>
      <c r="D15" s="23" t="s">
        <v>91</v>
      </c>
      <c r="E15" s="26" t="s">
        <v>92</v>
      </c>
      <c r="F15" s="2"/>
      <c r="G15" s="560">
        <v>44.198903427512697</v>
      </c>
      <c r="H15" s="535">
        <v>69.106110467809103</v>
      </c>
      <c r="I15" s="535">
        <v>85.963244557665504</v>
      </c>
      <c r="J15" s="535">
        <v>90.630803612783595</v>
      </c>
      <c r="K15" s="535">
        <v>71.951293422880894</v>
      </c>
      <c r="L15" s="561">
        <v>72.370071097730403</v>
      </c>
      <c r="M15" s="535"/>
      <c r="N15" s="568">
        <v>61.544583140342702</v>
      </c>
      <c r="O15" s="576">
        <v>64.902545159796205</v>
      </c>
      <c r="P15" s="569">
        <v>63.2235641500694</v>
      </c>
      <c r="Q15" s="535"/>
      <c r="R15" s="574">
        <v>69.756783398398696</v>
      </c>
      <c r="S15" s="531"/>
      <c r="T15" s="549">
        <v>-24.560863503630198</v>
      </c>
      <c r="U15" s="532">
        <v>-10.556061291840599</v>
      </c>
      <c r="V15" s="532">
        <v>-5.49646700746883</v>
      </c>
      <c r="W15" s="532">
        <v>-3.5156913555841802</v>
      </c>
      <c r="X15" s="532">
        <v>-9.3324085999677706</v>
      </c>
      <c r="Y15" s="550">
        <v>-9.5609675844737705</v>
      </c>
      <c r="Z15" s="532"/>
      <c r="AA15" s="542">
        <v>0.98912138998376797</v>
      </c>
      <c r="AB15" s="556">
        <v>14.037390211482199</v>
      </c>
      <c r="AC15" s="543">
        <v>7.2902545691363398</v>
      </c>
      <c r="AD15" s="532"/>
      <c r="AE15" s="554">
        <v>-5.7266824748634901</v>
      </c>
      <c r="AG15" s="606">
        <v>51.867180697081899</v>
      </c>
      <c r="AH15" s="582">
        <v>63.698809344603902</v>
      </c>
      <c r="AI15" s="582">
        <v>72.813967403890601</v>
      </c>
      <c r="AJ15" s="582">
        <v>77.675394279759104</v>
      </c>
      <c r="AK15" s="582">
        <v>60.317710745715601</v>
      </c>
      <c r="AL15" s="607">
        <v>65.274612494210203</v>
      </c>
      <c r="AM15" s="582"/>
      <c r="AN15" s="614">
        <v>60.2746835919407</v>
      </c>
      <c r="AO15" s="622">
        <v>61.972762853172704</v>
      </c>
      <c r="AP15" s="615">
        <v>61.123723222556698</v>
      </c>
      <c r="AQ15" s="582"/>
      <c r="AR15" s="620">
        <v>64.088644130880596</v>
      </c>
      <c r="AS15" s="579"/>
      <c r="AT15" s="595">
        <v>-1.09214876362224</v>
      </c>
      <c r="AU15" s="580">
        <v>-0.86188429317756998</v>
      </c>
      <c r="AV15" s="580">
        <v>-6.8565566147274097</v>
      </c>
      <c r="AW15" s="580">
        <v>15.7715201046478</v>
      </c>
      <c r="AX15" s="580">
        <v>2.7836468350116101</v>
      </c>
      <c r="AY15" s="596">
        <v>1.7866228714727399</v>
      </c>
      <c r="AZ15" s="580"/>
      <c r="BA15" s="589">
        <v>4.9786057293671204</v>
      </c>
      <c r="BB15" s="602">
        <v>7.0033103298657204</v>
      </c>
      <c r="BC15" s="590">
        <v>5.9953514125200096</v>
      </c>
      <c r="BD15" s="580"/>
      <c r="BE15" s="600">
        <v>2.8999944218598999</v>
      </c>
    </row>
    <row r="16" spans="1:57" x14ac:dyDescent="0.2">
      <c r="A16" s="20" t="s">
        <v>39</v>
      </c>
      <c r="B16" s="2" t="str">
        <f t="shared" si="0"/>
        <v>I-95 Fredericksburg, VA</v>
      </c>
      <c r="C16" s="2"/>
      <c r="D16" s="23" t="s">
        <v>91</v>
      </c>
      <c r="E16" s="26" t="s">
        <v>92</v>
      </c>
      <c r="F16" s="2"/>
      <c r="G16" s="560">
        <v>33.418030748360799</v>
      </c>
      <c r="H16" s="535">
        <v>42.699945738186699</v>
      </c>
      <c r="I16" s="535">
        <v>45.590301831336099</v>
      </c>
      <c r="J16" s="535">
        <v>45.038765543748497</v>
      </c>
      <c r="K16" s="535">
        <v>42.3808851458286</v>
      </c>
      <c r="L16" s="561">
        <v>41.825585801492103</v>
      </c>
      <c r="M16" s="535"/>
      <c r="N16" s="568">
        <v>43.690283744065098</v>
      </c>
      <c r="O16" s="576">
        <v>48.259568166402801</v>
      </c>
      <c r="P16" s="569">
        <v>45.974925955233999</v>
      </c>
      <c r="Q16" s="535"/>
      <c r="R16" s="574">
        <v>43.011111559704098</v>
      </c>
      <c r="S16" s="531"/>
      <c r="T16" s="549">
        <v>-15.1163989132135</v>
      </c>
      <c r="U16" s="532">
        <v>-9.2446775488344998E-2</v>
      </c>
      <c r="V16" s="532">
        <v>9.5227277563761401</v>
      </c>
      <c r="W16" s="532">
        <v>3.1190981970904899</v>
      </c>
      <c r="X16" s="532">
        <v>1.4879901348240601</v>
      </c>
      <c r="Y16" s="550">
        <v>-2.0591390908448099E-2</v>
      </c>
      <c r="Z16" s="532"/>
      <c r="AA16" s="542">
        <v>-8.7602548022652896E-2</v>
      </c>
      <c r="AB16" s="556">
        <v>9.1646857887437907</v>
      </c>
      <c r="AC16" s="543">
        <v>4.5637643353841604</v>
      </c>
      <c r="AD16" s="532"/>
      <c r="AE16" s="554">
        <v>1.3362663820157199</v>
      </c>
      <c r="AG16" s="606">
        <v>37.313881761148401</v>
      </c>
      <c r="AH16" s="582">
        <v>41.036612593262397</v>
      </c>
      <c r="AI16" s="582">
        <v>41.389377402215601</v>
      </c>
      <c r="AJ16" s="582">
        <v>43.182923637802297</v>
      </c>
      <c r="AK16" s="582">
        <v>42.655491747682497</v>
      </c>
      <c r="AL16" s="607">
        <v>41.115614451566202</v>
      </c>
      <c r="AM16" s="582"/>
      <c r="AN16" s="614">
        <v>49.669696472982103</v>
      </c>
      <c r="AO16" s="622">
        <v>51.383393059009698</v>
      </c>
      <c r="AP16" s="615">
        <v>50.526544765995901</v>
      </c>
      <c r="AQ16" s="582"/>
      <c r="AR16" s="620">
        <v>43.804429972949997</v>
      </c>
      <c r="AS16" s="579"/>
      <c r="AT16" s="595">
        <v>-0.80332256244789302</v>
      </c>
      <c r="AU16" s="580">
        <v>6.4386345981115101</v>
      </c>
      <c r="AV16" s="580">
        <v>1.8627417760847</v>
      </c>
      <c r="AW16" s="580">
        <v>6.2097433537485198</v>
      </c>
      <c r="AX16" s="580">
        <v>1.1290167759260199</v>
      </c>
      <c r="AY16" s="596">
        <v>2.97426541915141</v>
      </c>
      <c r="AZ16" s="580"/>
      <c r="BA16" s="589">
        <v>4.8421300228525803</v>
      </c>
      <c r="BB16" s="602">
        <v>4.7988244393973796</v>
      </c>
      <c r="BC16" s="590">
        <v>4.8201055633570897</v>
      </c>
      <c r="BD16" s="580"/>
      <c r="BE16" s="600">
        <v>3.57530370839262</v>
      </c>
    </row>
    <row r="17" spans="1:70" x14ac:dyDescent="0.2">
      <c r="A17" s="20" t="s">
        <v>99</v>
      </c>
      <c r="B17" s="2" t="str">
        <f t="shared" si="0"/>
        <v>Dulles Airport Area, VA</v>
      </c>
      <c r="C17" s="2"/>
      <c r="D17" s="23" t="s">
        <v>91</v>
      </c>
      <c r="E17" s="26" t="s">
        <v>92</v>
      </c>
      <c r="F17" s="2"/>
      <c r="G17" s="560">
        <v>47.6029491375497</v>
      </c>
      <c r="H17" s="535">
        <v>70.017025210084</v>
      </c>
      <c r="I17" s="535">
        <v>78.094414860681098</v>
      </c>
      <c r="J17" s="535">
        <v>82.594038036267094</v>
      </c>
      <c r="K17" s="535">
        <v>66.105260504201595</v>
      </c>
      <c r="L17" s="561">
        <v>68.882737549756698</v>
      </c>
      <c r="M17" s="535"/>
      <c r="N17" s="568">
        <v>50.0826324635117</v>
      </c>
      <c r="O17" s="576">
        <v>50.290603272888099</v>
      </c>
      <c r="P17" s="569">
        <v>50.186617868199903</v>
      </c>
      <c r="Q17" s="535"/>
      <c r="R17" s="574">
        <v>63.540989069311898</v>
      </c>
      <c r="S17" s="531"/>
      <c r="T17" s="549">
        <v>-32.535542724825497</v>
      </c>
      <c r="U17" s="532">
        <v>-29.584342699565902</v>
      </c>
      <c r="V17" s="532">
        <v>-4.4714281241652696</v>
      </c>
      <c r="W17" s="532">
        <v>4.7529105736463402</v>
      </c>
      <c r="X17" s="532">
        <v>1.13891248204395</v>
      </c>
      <c r="Y17" s="550">
        <v>-13.016109175935</v>
      </c>
      <c r="Z17" s="532"/>
      <c r="AA17" s="542">
        <v>-8.9133583419424092</v>
      </c>
      <c r="AB17" s="556">
        <v>-1.40210337036372</v>
      </c>
      <c r="AC17" s="543">
        <v>-5.2986786995281197</v>
      </c>
      <c r="AD17" s="532"/>
      <c r="AE17" s="554">
        <v>-11.386503706695899</v>
      </c>
      <c r="AG17" s="606">
        <v>47.965557938964999</v>
      </c>
      <c r="AH17" s="582">
        <v>61.195364219371903</v>
      </c>
      <c r="AI17" s="582">
        <v>63.314421273772602</v>
      </c>
      <c r="AJ17" s="582">
        <v>65.480661432994197</v>
      </c>
      <c r="AK17" s="582">
        <v>53.695685537372803</v>
      </c>
      <c r="AL17" s="607">
        <v>58.330338080495302</v>
      </c>
      <c r="AM17" s="582"/>
      <c r="AN17" s="614">
        <v>49.6745267580716</v>
      </c>
      <c r="AO17" s="622">
        <v>48.158432551968097</v>
      </c>
      <c r="AP17" s="615">
        <v>48.916479655019899</v>
      </c>
      <c r="AQ17" s="582"/>
      <c r="AR17" s="620">
        <v>55.640664244645201</v>
      </c>
      <c r="AS17" s="579"/>
      <c r="AT17" s="595">
        <v>-7.0305398711965603</v>
      </c>
      <c r="AU17" s="580">
        <v>-2.6655333857610999</v>
      </c>
      <c r="AV17" s="580">
        <v>2.7174175809019498</v>
      </c>
      <c r="AW17" s="580">
        <v>14.0917995731005</v>
      </c>
      <c r="AX17" s="580">
        <v>2.2049939039234601</v>
      </c>
      <c r="AY17" s="596">
        <v>1.9741482984176599</v>
      </c>
      <c r="AZ17" s="580"/>
      <c r="BA17" s="589">
        <v>1.4869451939348199</v>
      </c>
      <c r="BB17" s="602">
        <v>-2.6877462503212102</v>
      </c>
      <c r="BC17" s="590">
        <v>-0.61189046186078999</v>
      </c>
      <c r="BD17" s="580"/>
      <c r="BE17" s="600">
        <v>1.32330446800824</v>
      </c>
    </row>
    <row r="18" spans="1:70" x14ac:dyDescent="0.2">
      <c r="A18" s="20" t="s">
        <v>46</v>
      </c>
      <c r="B18" s="2" t="str">
        <f t="shared" si="0"/>
        <v>Williamsburg, VA</v>
      </c>
      <c r="C18" s="2"/>
      <c r="D18" s="23" t="s">
        <v>91</v>
      </c>
      <c r="E18" s="26" t="s">
        <v>92</v>
      </c>
      <c r="F18" s="2"/>
      <c r="G18" s="560">
        <v>26.045510823653601</v>
      </c>
      <c r="H18" s="535">
        <v>23.242385163674701</v>
      </c>
      <c r="I18" s="535">
        <v>23.8032814149947</v>
      </c>
      <c r="J18" s="535">
        <v>24.460570221752899</v>
      </c>
      <c r="K18" s="535">
        <v>28.8779501055966</v>
      </c>
      <c r="L18" s="561">
        <v>25.2859395459345</v>
      </c>
      <c r="M18" s="535"/>
      <c r="N18" s="568">
        <v>41.463228616684198</v>
      </c>
      <c r="O18" s="576">
        <v>49.150302270327302</v>
      </c>
      <c r="P18" s="569">
        <v>45.306765443505803</v>
      </c>
      <c r="Q18" s="535"/>
      <c r="R18" s="574">
        <v>31.006175516669099</v>
      </c>
      <c r="S18" s="531"/>
      <c r="T18" s="549">
        <v>22.4978738783783</v>
      </c>
      <c r="U18" s="532">
        <v>7.36724764494328</v>
      </c>
      <c r="V18" s="532">
        <v>6.1107894526206303</v>
      </c>
      <c r="W18" s="532">
        <v>0.71087367905707899</v>
      </c>
      <c r="X18" s="532">
        <v>1.8698093547928201</v>
      </c>
      <c r="Y18" s="550">
        <v>7.1639196735575901</v>
      </c>
      <c r="Z18" s="532"/>
      <c r="AA18" s="542">
        <v>-5.0608462344670802</v>
      </c>
      <c r="AB18" s="556">
        <v>0.70042782514667101</v>
      </c>
      <c r="AC18" s="543">
        <v>-2.0202649406853501</v>
      </c>
      <c r="AD18" s="532"/>
      <c r="AE18" s="554">
        <v>3.1281320133024799</v>
      </c>
      <c r="AG18" s="606">
        <v>54.999989110348402</v>
      </c>
      <c r="AH18" s="582">
        <v>52.799585863252297</v>
      </c>
      <c r="AI18" s="582">
        <v>48.817936576029503</v>
      </c>
      <c r="AJ18" s="582">
        <v>54.223401201161501</v>
      </c>
      <c r="AK18" s="582">
        <v>50.752907206969297</v>
      </c>
      <c r="AL18" s="607">
        <v>52.318763991552203</v>
      </c>
      <c r="AM18" s="582"/>
      <c r="AN18" s="614">
        <v>68.195738516367399</v>
      </c>
      <c r="AO18" s="622">
        <v>76.410534252903901</v>
      </c>
      <c r="AP18" s="615">
        <v>72.303136384635593</v>
      </c>
      <c r="AQ18" s="582"/>
      <c r="AR18" s="620">
        <v>58.028584675290297</v>
      </c>
      <c r="AS18" s="579"/>
      <c r="AT18" s="595">
        <v>1.6213892234810301</v>
      </c>
      <c r="AU18" s="580">
        <v>3.6974821180578501</v>
      </c>
      <c r="AV18" s="580">
        <v>-7.49627469657998</v>
      </c>
      <c r="AW18" s="580">
        <v>21.682919893455399</v>
      </c>
      <c r="AX18" s="580">
        <v>-8.1139514696894803</v>
      </c>
      <c r="AY18" s="596">
        <v>1.5419904792705501</v>
      </c>
      <c r="AZ18" s="580"/>
      <c r="BA18" s="589">
        <v>-14.094248890883</v>
      </c>
      <c r="BB18" s="602">
        <v>-5.9225747693094899</v>
      </c>
      <c r="BC18" s="590">
        <v>-9.9616899627813904</v>
      </c>
      <c r="BD18" s="580"/>
      <c r="BE18" s="600">
        <v>-2.8542998361367999</v>
      </c>
    </row>
    <row r="19" spans="1:70" x14ac:dyDescent="0.2">
      <c r="A19" s="20" t="s">
        <v>100</v>
      </c>
      <c r="B19" s="2" t="str">
        <f t="shared" si="0"/>
        <v>Virginia Beach, VA</v>
      </c>
      <c r="C19" s="2"/>
      <c r="D19" s="23" t="s">
        <v>91</v>
      </c>
      <c r="E19" s="26" t="s">
        <v>92</v>
      </c>
      <c r="F19" s="2"/>
      <c r="G19" s="560">
        <v>24.204075685234301</v>
      </c>
      <c r="H19" s="535">
        <v>29.4301055220641</v>
      </c>
      <c r="I19" s="535">
        <v>33.355552029579599</v>
      </c>
      <c r="J19" s="535">
        <v>34.033329539425999</v>
      </c>
      <c r="K19" s="535">
        <v>34.177531323848498</v>
      </c>
      <c r="L19" s="561">
        <v>31.0401188200305</v>
      </c>
      <c r="M19" s="535"/>
      <c r="N19" s="568">
        <v>43.139425632987702</v>
      </c>
      <c r="O19" s="576">
        <v>50.359026372477999</v>
      </c>
      <c r="P19" s="569">
        <v>46.749226002732797</v>
      </c>
      <c r="Q19" s="535"/>
      <c r="R19" s="574">
        <v>35.528435157945502</v>
      </c>
      <c r="S19" s="531"/>
      <c r="T19" s="549">
        <v>-6.3541423994897199</v>
      </c>
      <c r="U19" s="532">
        <v>9.1867821990107394</v>
      </c>
      <c r="V19" s="532">
        <v>4.9858634866228204</v>
      </c>
      <c r="W19" s="532">
        <v>8.7360372082703606</v>
      </c>
      <c r="X19" s="532">
        <v>8.0596788582932195</v>
      </c>
      <c r="Y19" s="550">
        <v>5.2213194971288202</v>
      </c>
      <c r="Z19" s="532"/>
      <c r="AA19" s="542">
        <v>20.320579818826701</v>
      </c>
      <c r="AB19" s="556">
        <v>29.042451919506799</v>
      </c>
      <c r="AC19" s="543">
        <v>24.866219144060299</v>
      </c>
      <c r="AD19" s="532"/>
      <c r="AE19" s="554">
        <v>11.8361280063334</v>
      </c>
      <c r="AG19" s="606">
        <v>32.365501315576999</v>
      </c>
      <c r="AH19" s="582">
        <v>34.803590756658501</v>
      </c>
      <c r="AI19" s="582">
        <v>36.673022667473703</v>
      </c>
      <c r="AJ19" s="582">
        <v>51.2803007203389</v>
      </c>
      <c r="AK19" s="582">
        <v>39.7015700673007</v>
      </c>
      <c r="AL19" s="607">
        <v>38.964999231445702</v>
      </c>
      <c r="AM19" s="582"/>
      <c r="AN19" s="614">
        <v>51.304399377367602</v>
      </c>
      <c r="AO19" s="622">
        <v>54.920504380591602</v>
      </c>
      <c r="AP19" s="615">
        <v>53.112451878979599</v>
      </c>
      <c r="AQ19" s="582"/>
      <c r="AR19" s="620">
        <v>43.010295897719502</v>
      </c>
      <c r="AS19" s="579"/>
      <c r="AT19" s="595">
        <v>6.38998727423371</v>
      </c>
      <c r="AU19" s="580">
        <v>8.5932352984861708</v>
      </c>
      <c r="AV19" s="580">
        <v>-20.5370376902295</v>
      </c>
      <c r="AW19" s="580">
        <v>49.9292220810025</v>
      </c>
      <c r="AX19" s="580">
        <v>14.4883828262838</v>
      </c>
      <c r="AY19" s="596">
        <v>9.7588049698797406</v>
      </c>
      <c r="AZ19" s="580"/>
      <c r="BA19" s="589">
        <v>13.2802077610041</v>
      </c>
      <c r="BB19" s="602">
        <v>11.5092290164577</v>
      </c>
      <c r="BC19" s="590">
        <v>12.3576083085237</v>
      </c>
      <c r="BD19" s="580"/>
      <c r="BE19" s="600">
        <v>10.6702904453348</v>
      </c>
    </row>
    <row r="20" spans="1:70" x14ac:dyDescent="0.2">
      <c r="A20" s="33" t="s">
        <v>101</v>
      </c>
      <c r="B20" s="2" t="str">
        <f t="shared" si="0"/>
        <v>Norfolk/Portsmouth, VA</v>
      </c>
      <c r="C20" s="2"/>
      <c r="D20" s="23" t="s">
        <v>91</v>
      </c>
      <c r="E20" s="26" t="s">
        <v>92</v>
      </c>
      <c r="F20" s="2"/>
      <c r="G20" s="560">
        <v>33.303412794902698</v>
      </c>
      <c r="H20" s="535">
        <v>42.311366540382203</v>
      </c>
      <c r="I20" s="535">
        <v>45.7940099018426</v>
      </c>
      <c r="J20" s="535">
        <v>47.930526898570598</v>
      </c>
      <c r="K20" s="535">
        <v>53.560435836059902</v>
      </c>
      <c r="L20" s="561">
        <v>44.579950394351599</v>
      </c>
      <c r="M20" s="535"/>
      <c r="N20" s="568">
        <v>66.731707215429594</v>
      </c>
      <c r="O20" s="576">
        <v>54.224317823316603</v>
      </c>
      <c r="P20" s="569">
        <v>60.478012519373102</v>
      </c>
      <c r="Q20" s="535"/>
      <c r="R20" s="574">
        <v>49.122253858643496</v>
      </c>
      <c r="S20" s="531"/>
      <c r="T20" s="549">
        <v>-4.5251175425364503</v>
      </c>
      <c r="U20" s="532">
        <v>2.8604285443726898</v>
      </c>
      <c r="V20" s="532">
        <v>1.7055944306278601</v>
      </c>
      <c r="W20" s="532">
        <v>2.7846894107870002</v>
      </c>
      <c r="X20" s="532">
        <v>16.139619868197901</v>
      </c>
      <c r="Y20" s="550">
        <v>4.2601502566438203</v>
      </c>
      <c r="Z20" s="532"/>
      <c r="AA20" s="542">
        <v>43.676020875008199</v>
      </c>
      <c r="AB20" s="556">
        <v>15.7207539067635</v>
      </c>
      <c r="AC20" s="543">
        <v>29.636675278959999</v>
      </c>
      <c r="AD20" s="532"/>
      <c r="AE20" s="554">
        <v>11.9702137571139</v>
      </c>
      <c r="AG20" s="606">
        <v>35.376023042661799</v>
      </c>
      <c r="AH20" s="582">
        <v>40.296945207632803</v>
      </c>
      <c r="AI20" s="582">
        <v>42.9257206148203</v>
      </c>
      <c r="AJ20" s="582">
        <v>46.954372761014803</v>
      </c>
      <c r="AK20" s="582">
        <v>43.479957070838701</v>
      </c>
      <c r="AL20" s="607">
        <v>41.808195128867297</v>
      </c>
      <c r="AM20" s="582"/>
      <c r="AN20" s="614">
        <v>50.787506883963403</v>
      </c>
      <c r="AO20" s="622">
        <v>47.904734863102902</v>
      </c>
      <c r="AP20" s="615">
        <v>49.346120873533202</v>
      </c>
      <c r="AQ20" s="582"/>
      <c r="AR20" s="620">
        <v>43.9677338489983</v>
      </c>
      <c r="AS20" s="579"/>
      <c r="AT20" s="595">
        <v>2.4289742083810699</v>
      </c>
      <c r="AU20" s="580">
        <v>0.94377697316479703</v>
      </c>
      <c r="AV20" s="580">
        <v>-8.1994082808875905</v>
      </c>
      <c r="AW20" s="580">
        <v>17.524488248531501</v>
      </c>
      <c r="AX20" s="580">
        <v>15.1249139478871</v>
      </c>
      <c r="AY20" s="596">
        <v>5.0787015026928</v>
      </c>
      <c r="AZ20" s="580"/>
      <c r="BA20" s="589">
        <v>23.341416375946999</v>
      </c>
      <c r="BB20" s="602">
        <v>13.1609616047899</v>
      </c>
      <c r="BC20" s="590">
        <v>18.180671047540098</v>
      </c>
      <c r="BD20" s="580"/>
      <c r="BE20" s="600">
        <v>8.9669777395737995</v>
      </c>
    </row>
    <row r="21" spans="1:70" x14ac:dyDescent="0.2">
      <c r="A21" s="34" t="s">
        <v>43</v>
      </c>
      <c r="B21" s="2" t="str">
        <f t="shared" si="0"/>
        <v>Newport News/Hampton, VA</v>
      </c>
      <c r="C21" s="2"/>
      <c r="D21" s="23" t="s">
        <v>91</v>
      </c>
      <c r="E21" s="26" t="s">
        <v>92</v>
      </c>
      <c r="F21" s="2"/>
      <c r="G21" s="560">
        <v>31.448338219217401</v>
      </c>
      <c r="H21" s="535">
        <v>37.196694418872198</v>
      </c>
      <c r="I21" s="535">
        <v>40.653056199654699</v>
      </c>
      <c r="J21" s="535">
        <v>41.123581645569601</v>
      </c>
      <c r="K21" s="535">
        <v>47.794970972382004</v>
      </c>
      <c r="L21" s="561">
        <v>39.643328291139198</v>
      </c>
      <c r="M21" s="535"/>
      <c r="N21" s="568">
        <v>59.242257264096601</v>
      </c>
      <c r="O21" s="576">
        <v>55.399547827963097</v>
      </c>
      <c r="P21" s="569">
        <v>57.320902546029899</v>
      </c>
      <c r="Q21" s="535"/>
      <c r="R21" s="574">
        <v>44.694063792536497</v>
      </c>
      <c r="S21" s="531"/>
      <c r="T21" s="549">
        <v>3.8576456767932799</v>
      </c>
      <c r="U21" s="532">
        <v>9.4367664277029792</v>
      </c>
      <c r="V21" s="532">
        <v>2.5948724231406501</v>
      </c>
      <c r="W21" s="532">
        <v>2.0218423943086301</v>
      </c>
      <c r="X21" s="532">
        <v>0.1465474034708</v>
      </c>
      <c r="Y21" s="550">
        <v>3.2766034741166599</v>
      </c>
      <c r="Z21" s="532"/>
      <c r="AA21" s="542">
        <v>7.1658989903481203</v>
      </c>
      <c r="AB21" s="556">
        <v>23.720961286477198</v>
      </c>
      <c r="AC21" s="543">
        <v>14.574545635892401</v>
      </c>
      <c r="AD21" s="532"/>
      <c r="AE21" s="554">
        <v>7.1482103836829003</v>
      </c>
      <c r="AG21" s="606">
        <v>32.922262377732999</v>
      </c>
      <c r="AH21" s="582">
        <v>36.7994348496835</v>
      </c>
      <c r="AI21" s="582">
        <v>36.995347547468299</v>
      </c>
      <c r="AJ21" s="582">
        <v>39.734209831703097</v>
      </c>
      <c r="AK21" s="582">
        <v>38.983491488060899</v>
      </c>
      <c r="AL21" s="607">
        <v>37.086949218929803</v>
      </c>
      <c r="AM21" s="582"/>
      <c r="AN21" s="614">
        <v>45.959619296605197</v>
      </c>
      <c r="AO21" s="622">
        <v>44.902075237341698</v>
      </c>
      <c r="AP21" s="615">
        <v>45.430847266973501</v>
      </c>
      <c r="AQ21" s="582"/>
      <c r="AR21" s="620">
        <v>39.470920089799399</v>
      </c>
      <c r="AS21" s="579"/>
      <c r="AT21" s="595">
        <v>10.883596378317399</v>
      </c>
      <c r="AU21" s="580">
        <v>12.791644042326601</v>
      </c>
      <c r="AV21" s="580">
        <v>-1.05006218303368</v>
      </c>
      <c r="AW21" s="580">
        <v>10.7525080965687</v>
      </c>
      <c r="AX21" s="580">
        <v>4.02854208310091</v>
      </c>
      <c r="AY21" s="596">
        <v>7.1535087127343697</v>
      </c>
      <c r="AZ21" s="580"/>
      <c r="BA21" s="589">
        <v>6.6512867117707799</v>
      </c>
      <c r="BB21" s="602">
        <v>9.6154170954288301</v>
      </c>
      <c r="BC21" s="590">
        <v>8.0957950186033401</v>
      </c>
      <c r="BD21" s="580"/>
      <c r="BE21" s="600">
        <v>7.4615669246178502</v>
      </c>
    </row>
    <row r="22" spans="1:70" x14ac:dyDescent="0.2">
      <c r="A22" s="35" t="s">
        <v>102</v>
      </c>
      <c r="B22" s="2" t="str">
        <f t="shared" si="0"/>
        <v>Chesapeake/Suffolk, VA</v>
      </c>
      <c r="C22" s="2"/>
      <c r="D22" s="24" t="s">
        <v>91</v>
      </c>
      <c r="E22" s="27" t="s">
        <v>92</v>
      </c>
      <c r="F22" s="2"/>
      <c r="G22" s="562">
        <v>35.082831393541703</v>
      </c>
      <c r="H22" s="563">
        <v>46.423163702296598</v>
      </c>
      <c r="I22" s="563">
        <v>50.8013154722845</v>
      </c>
      <c r="J22" s="563">
        <v>50.820160801243297</v>
      </c>
      <c r="K22" s="563">
        <v>48.247818252460704</v>
      </c>
      <c r="L22" s="564">
        <v>46.275057924365299</v>
      </c>
      <c r="M22" s="535"/>
      <c r="N22" s="570">
        <v>48.293532498704799</v>
      </c>
      <c r="O22" s="571">
        <v>47.888910309100297</v>
      </c>
      <c r="P22" s="572">
        <v>48.091221403902601</v>
      </c>
      <c r="Q22" s="535"/>
      <c r="R22" s="575">
        <v>46.7939617756617</v>
      </c>
      <c r="S22" s="531"/>
      <c r="T22" s="551">
        <v>-0.198050303177635</v>
      </c>
      <c r="U22" s="552">
        <v>11.2523239145158</v>
      </c>
      <c r="V22" s="552">
        <v>-0.50770347183395403</v>
      </c>
      <c r="W22" s="552">
        <v>-0.85271071010329003</v>
      </c>
      <c r="X22" s="552">
        <v>3.1019503674983699</v>
      </c>
      <c r="Y22" s="553">
        <v>2.3810394163094402</v>
      </c>
      <c r="Z22" s="532"/>
      <c r="AA22" s="544">
        <v>9.7762570741766908</v>
      </c>
      <c r="AB22" s="545">
        <v>14.0164923993411</v>
      </c>
      <c r="AC22" s="546">
        <v>11.8472895041716</v>
      </c>
      <c r="AD22" s="532"/>
      <c r="AE22" s="555">
        <v>4.9902518192751701</v>
      </c>
      <c r="AG22" s="608">
        <v>37.905301584355001</v>
      </c>
      <c r="AH22" s="609">
        <v>43.507948756691398</v>
      </c>
      <c r="AI22" s="609">
        <v>43.675112907960603</v>
      </c>
      <c r="AJ22" s="609">
        <v>46.049968317216297</v>
      </c>
      <c r="AK22" s="609">
        <v>42.441345277154198</v>
      </c>
      <c r="AL22" s="610">
        <v>42.715935368675503</v>
      </c>
      <c r="AM22" s="582"/>
      <c r="AN22" s="616">
        <v>45.740084501813101</v>
      </c>
      <c r="AO22" s="617">
        <v>45.768847647211103</v>
      </c>
      <c r="AP22" s="618">
        <v>45.754466074512102</v>
      </c>
      <c r="AQ22" s="582"/>
      <c r="AR22" s="621">
        <v>43.584086998914501</v>
      </c>
      <c r="AS22" s="579"/>
      <c r="AT22" s="597">
        <v>12.228714733188299</v>
      </c>
      <c r="AU22" s="598">
        <v>13.4263583858937</v>
      </c>
      <c r="AV22" s="598">
        <v>-1.42348823677462</v>
      </c>
      <c r="AW22" s="598">
        <v>13.868388629204899</v>
      </c>
      <c r="AX22" s="598">
        <v>5.9382587580327604</v>
      </c>
      <c r="AY22" s="599">
        <v>8.4477506860484404</v>
      </c>
      <c r="AZ22" s="580"/>
      <c r="BA22" s="591">
        <v>12.8590706560603</v>
      </c>
      <c r="BB22" s="592">
        <v>11.233626987104</v>
      </c>
      <c r="BC22" s="593">
        <v>12.0401983486455</v>
      </c>
      <c r="BD22" s="580"/>
      <c r="BE22" s="601">
        <v>9.5008554744238296</v>
      </c>
    </row>
    <row r="23" spans="1:70" x14ac:dyDescent="0.2">
      <c r="A23" s="34" t="s">
        <v>59</v>
      </c>
      <c r="B23" s="2" t="s">
        <v>59</v>
      </c>
      <c r="C23" s="8"/>
      <c r="D23" s="22" t="s">
        <v>91</v>
      </c>
      <c r="E23" s="25" t="s">
        <v>92</v>
      </c>
      <c r="F23" s="2"/>
      <c r="G23" s="652">
        <v>48.236588785046699</v>
      </c>
      <c r="H23" s="653">
        <v>73.903481308411202</v>
      </c>
      <c r="I23" s="653">
        <v>69.838714953270994</v>
      </c>
      <c r="J23" s="653">
        <v>75.207323097463203</v>
      </c>
      <c r="K23" s="653">
        <v>82.806635514018595</v>
      </c>
      <c r="L23" s="654">
        <v>69.998548731642103</v>
      </c>
      <c r="M23" s="629"/>
      <c r="N23" s="660">
        <v>113.771685580774</v>
      </c>
      <c r="O23" s="661">
        <v>102.042072763684</v>
      </c>
      <c r="P23" s="662">
        <v>107.906879172229</v>
      </c>
      <c r="Q23" s="629"/>
      <c r="R23" s="668">
        <v>80.829500286095694</v>
      </c>
      <c r="S23" s="624"/>
      <c r="T23" s="631">
        <v>-2.96459358479252</v>
      </c>
      <c r="U23" s="632">
        <v>18.078513432424401</v>
      </c>
      <c r="V23" s="632">
        <v>37.224167747641602</v>
      </c>
      <c r="W23" s="632">
        <v>100.264968446339</v>
      </c>
      <c r="X23" s="632">
        <v>113.80095110861799</v>
      </c>
      <c r="Y23" s="633">
        <v>46.148650252436298</v>
      </c>
      <c r="Z23" s="623"/>
      <c r="AA23" s="634">
        <v>82.849654666461802</v>
      </c>
      <c r="AB23" s="635">
        <v>106.278547177645</v>
      </c>
      <c r="AC23" s="636">
        <v>93.2264793826225</v>
      </c>
      <c r="AD23" s="623"/>
      <c r="AE23" s="642">
        <v>61.121880516489902</v>
      </c>
      <c r="AF23" s="38"/>
      <c r="AG23" s="698">
        <v>52.123429572763598</v>
      </c>
      <c r="AH23" s="699">
        <v>68.060887850467196</v>
      </c>
      <c r="AI23" s="699">
        <v>65.012222963951899</v>
      </c>
      <c r="AJ23" s="699">
        <v>78.080420560747598</v>
      </c>
      <c r="AK23" s="699">
        <v>59.378205106808998</v>
      </c>
      <c r="AL23" s="700">
        <v>64.531033210947896</v>
      </c>
      <c r="AM23" s="676"/>
      <c r="AN23" s="706">
        <v>79.3562308077436</v>
      </c>
      <c r="AO23" s="707">
        <v>81.659369993324404</v>
      </c>
      <c r="AP23" s="708">
        <v>80.507800400533995</v>
      </c>
      <c r="AQ23" s="676"/>
      <c r="AR23" s="714">
        <v>69.0958238365439</v>
      </c>
      <c r="AS23" s="673"/>
      <c r="AT23" s="678">
        <v>-7.2765241327796</v>
      </c>
      <c r="AU23" s="679">
        <v>9.5257415175801903</v>
      </c>
      <c r="AV23" s="679">
        <v>-7.3046217845271597</v>
      </c>
      <c r="AW23" s="679">
        <v>49.869020974246197</v>
      </c>
      <c r="AX23" s="679">
        <v>11.364852489169399</v>
      </c>
      <c r="AY23" s="680">
        <v>9.7808700363461405</v>
      </c>
      <c r="AZ23" s="672"/>
      <c r="BA23" s="681">
        <v>14.8810723896447</v>
      </c>
      <c r="BB23" s="682">
        <v>16.883398308573799</v>
      </c>
      <c r="BC23" s="683">
        <v>15.8879069776129</v>
      </c>
      <c r="BD23" s="672"/>
      <c r="BE23" s="689">
        <v>11.741175641045199</v>
      </c>
      <c r="BF23" s="38"/>
      <c r="BG23" s="39"/>
      <c r="BH23" s="39"/>
      <c r="BI23" s="39"/>
      <c r="BJ23" s="39"/>
      <c r="BK23" s="39"/>
      <c r="BL23" s="39"/>
      <c r="BM23" s="39"/>
      <c r="BN23" s="39"/>
      <c r="BO23" s="39"/>
      <c r="BP23" s="39"/>
      <c r="BQ23" s="39"/>
      <c r="BR23" s="39"/>
    </row>
    <row r="24" spans="1:70" x14ac:dyDescent="0.2">
      <c r="A24" s="34" t="s">
        <v>103</v>
      </c>
      <c r="B24" s="2" t="str">
        <f t="shared" si="0"/>
        <v>Richmond North/Glen Allen, VA</v>
      </c>
      <c r="C24" s="9"/>
      <c r="D24" s="23" t="s">
        <v>91</v>
      </c>
      <c r="E24" s="26" t="s">
        <v>92</v>
      </c>
      <c r="F24" s="2"/>
      <c r="G24" s="655">
        <v>28.156104477611901</v>
      </c>
      <c r="H24" s="630">
        <v>42.815537313432799</v>
      </c>
      <c r="I24" s="630">
        <v>49.998084959816303</v>
      </c>
      <c r="J24" s="630">
        <v>52.133283582089497</v>
      </c>
      <c r="K24" s="630">
        <v>48.038683122847303</v>
      </c>
      <c r="L24" s="656">
        <v>44.2283386911595</v>
      </c>
      <c r="M24" s="630"/>
      <c r="N24" s="663">
        <v>51.054138920780701</v>
      </c>
      <c r="O24" s="671">
        <v>48.058304247990797</v>
      </c>
      <c r="P24" s="664">
        <v>49.556221584385703</v>
      </c>
      <c r="Q24" s="630"/>
      <c r="R24" s="669">
        <v>45.750590946366998</v>
      </c>
      <c r="S24" s="626"/>
      <c r="T24" s="644">
        <v>-1.8219912720373801</v>
      </c>
      <c r="U24" s="627">
        <v>-1.7486552217778399</v>
      </c>
      <c r="V24" s="627">
        <v>-19.8763030021661</v>
      </c>
      <c r="W24" s="628">
        <v>-21.2545289332107</v>
      </c>
      <c r="X24" s="627">
        <v>-5.9144321407640801</v>
      </c>
      <c r="Y24" s="645">
        <v>-12.217705558435901</v>
      </c>
      <c r="Z24" s="625"/>
      <c r="AA24" s="637">
        <v>12.1226653768916</v>
      </c>
      <c r="AB24" s="651">
        <v>22.249217893755802</v>
      </c>
      <c r="AC24" s="638">
        <v>16.814610859357899</v>
      </c>
      <c r="AD24" s="625"/>
      <c r="AE24" s="643">
        <v>-4.90322035099123</v>
      </c>
      <c r="AF24" s="38"/>
      <c r="AG24" s="701">
        <v>32.7997379448909</v>
      </c>
      <c r="AH24" s="677">
        <v>41.587470723306502</v>
      </c>
      <c r="AI24" s="677">
        <v>43.277435419058499</v>
      </c>
      <c r="AJ24" s="677">
        <v>45.274680539609598</v>
      </c>
      <c r="AK24" s="677">
        <v>39.6605321469575</v>
      </c>
      <c r="AL24" s="702">
        <v>40.5199713547646</v>
      </c>
      <c r="AM24" s="677"/>
      <c r="AN24" s="709">
        <v>45.522206084959798</v>
      </c>
      <c r="AO24" s="717">
        <v>45.642043915040098</v>
      </c>
      <c r="AP24" s="710">
        <v>45.582124999999998</v>
      </c>
      <c r="AQ24" s="677"/>
      <c r="AR24" s="715">
        <v>41.966300967689001</v>
      </c>
      <c r="AS24" s="674"/>
      <c r="AT24" s="690">
        <v>1.159740142789</v>
      </c>
      <c r="AU24" s="675">
        <v>8.4571808574893605</v>
      </c>
      <c r="AV24" s="675">
        <v>-8.2031468484148409</v>
      </c>
      <c r="AW24" s="675">
        <v>1.02193178662464</v>
      </c>
      <c r="AX24" s="675">
        <v>-4.4647615562861498</v>
      </c>
      <c r="AY24" s="691">
        <v>-0.81298572800396995</v>
      </c>
      <c r="AZ24" s="675"/>
      <c r="BA24" s="684">
        <v>0.88009481874587703</v>
      </c>
      <c r="BB24" s="697">
        <v>2.74604290938013</v>
      </c>
      <c r="BC24" s="685">
        <v>1.80574579583758</v>
      </c>
      <c r="BD24" s="675"/>
      <c r="BE24" s="695">
        <v>-1.8951447612430498E-2</v>
      </c>
      <c r="BF24" s="38"/>
      <c r="BG24" s="39"/>
      <c r="BH24" s="39"/>
      <c r="BI24" s="39"/>
      <c r="BJ24" s="39"/>
      <c r="BK24" s="39"/>
      <c r="BL24" s="39"/>
      <c r="BM24" s="39"/>
      <c r="BN24" s="39"/>
      <c r="BO24" s="39"/>
      <c r="BP24" s="39"/>
      <c r="BQ24" s="39"/>
      <c r="BR24" s="39"/>
    </row>
    <row r="25" spans="1:70" x14ac:dyDescent="0.2">
      <c r="A25" s="34" t="s">
        <v>62</v>
      </c>
      <c r="B25" s="2" t="str">
        <f t="shared" si="0"/>
        <v>Richmond West/Midlothian, VA</v>
      </c>
      <c r="C25" s="2"/>
      <c r="D25" s="23" t="s">
        <v>91</v>
      </c>
      <c r="E25" s="26" t="s">
        <v>92</v>
      </c>
      <c r="F25" s="2"/>
      <c r="G25" s="655">
        <v>29.7042809537407</v>
      </c>
      <c r="H25" s="630">
        <v>42.219836550542503</v>
      </c>
      <c r="I25" s="630">
        <v>42.423455596801801</v>
      </c>
      <c r="J25" s="630">
        <v>42.894789120502502</v>
      </c>
      <c r="K25" s="630">
        <v>41.2472110222729</v>
      </c>
      <c r="L25" s="656">
        <v>39.697914648772098</v>
      </c>
      <c r="M25" s="630"/>
      <c r="N25" s="663">
        <v>44.263322244431698</v>
      </c>
      <c r="O25" s="671">
        <v>45.449383352369999</v>
      </c>
      <c r="P25" s="664">
        <v>44.856352798400899</v>
      </c>
      <c r="Q25" s="630"/>
      <c r="R25" s="669">
        <v>41.171754120094597</v>
      </c>
      <c r="S25" s="626"/>
      <c r="T25" s="644">
        <v>-16.8841694517889</v>
      </c>
      <c r="U25" s="627">
        <v>-14.967436429362399</v>
      </c>
      <c r="V25" s="627">
        <v>-18.8977765978542</v>
      </c>
      <c r="W25" s="627">
        <v>-15.0853505366074</v>
      </c>
      <c r="X25" s="627">
        <v>-8.5662060474022805</v>
      </c>
      <c r="Y25" s="645">
        <v>-14.930057873875199</v>
      </c>
      <c r="Z25" s="627"/>
      <c r="AA25" s="637">
        <v>-2.1462435521161098</v>
      </c>
      <c r="AB25" s="651">
        <v>6.8798983554385797</v>
      </c>
      <c r="AC25" s="638">
        <v>2.2274430876904501</v>
      </c>
      <c r="AD25" s="627"/>
      <c r="AE25" s="649">
        <v>-10.240595675656699</v>
      </c>
      <c r="AF25" s="38"/>
      <c r="AG25" s="701">
        <v>33.0377012135922</v>
      </c>
      <c r="AH25" s="677">
        <v>38.843715762421397</v>
      </c>
      <c r="AI25" s="677">
        <v>38.915062914049102</v>
      </c>
      <c r="AJ25" s="677">
        <v>39.932861414905702</v>
      </c>
      <c r="AK25" s="677">
        <v>38.479279447458502</v>
      </c>
      <c r="AL25" s="702">
        <v>37.841724150485398</v>
      </c>
      <c r="AM25" s="677"/>
      <c r="AN25" s="709">
        <v>43.780541233580799</v>
      </c>
      <c r="AO25" s="717">
        <v>44.726091947458499</v>
      </c>
      <c r="AP25" s="710">
        <v>44.253316590519702</v>
      </c>
      <c r="AQ25" s="677"/>
      <c r="AR25" s="715">
        <v>39.673607704780899</v>
      </c>
      <c r="AS25" s="674"/>
      <c r="AT25" s="690">
        <v>-2.2339575628191302</v>
      </c>
      <c r="AU25" s="675">
        <v>6.6158300437310802E-2</v>
      </c>
      <c r="AV25" s="675">
        <v>-9.2161587531302303</v>
      </c>
      <c r="AW25" s="675">
        <v>-2.7789030412778999</v>
      </c>
      <c r="AX25" s="675">
        <v>-4.5695413740359001</v>
      </c>
      <c r="AY25" s="691">
        <v>-3.89274123188261</v>
      </c>
      <c r="AZ25" s="675"/>
      <c r="BA25" s="684">
        <v>-8.6711501180214604E-2</v>
      </c>
      <c r="BB25" s="697">
        <v>1.17062154526044</v>
      </c>
      <c r="BC25" s="685">
        <v>0.54474058438847595</v>
      </c>
      <c r="BD25" s="675"/>
      <c r="BE25" s="695">
        <v>-2.5216655941407802</v>
      </c>
      <c r="BF25" s="38"/>
      <c r="BG25" s="39"/>
      <c r="BH25" s="39"/>
      <c r="BI25" s="39"/>
      <c r="BJ25" s="39"/>
      <c r="BK25" s="39"/>
      <c r="BL25" s="39"/>
      <c r="BM25" s="39"/>
      <c r="BN25" s="39"/>
      <c r="BO25" s="39"/>
      <c r="BP25" s="39"/>
      <c r="BQ25" s="39"/>
      <c r="BR25" s="39"/>
    </row>
    <row r="26" spans="1:70" x14ac:dyDescent="0.2">
      <c r="A26" s="20" t="s">
        <v>58</v>
      </c>
      <c r="B26" s="2" t="str">
        <f t="shared" si="0"/>
        <v>Petersburg/Chester, VA</v>
      </c>
      <c r="C26" s="2"/>
      <c r="D26" s="23" t="s">
        <v>91</v>
      </c>
      <c r="E26" s="26" t="s">
        <v>92</v>
      </c>
      <c r="F26" s="2"/>
      <c r="G26" s="655">
        <v>35.2751865168539</v>
      </c>
      <c r="H26" s="630">
        <v>47.068840293863403</v>
      </c>
      <c r="I26" s="630">
        <v>48.808506689714697</v>
      </c>
      <c r="J26" s="630">
        <v>49.5914080380293</v>
      </c>
      <c r="K26" s="630">
        <v>44.606188885047501</v>
      </c>
      <c r="L26" s="656">
        <v>45.070026084701801</v>
      </c>
      <c r="M26" s="630"/>
      <c r="N26" s="663">
        <v>38.594329369057903</v>
      </c>
      <c r="O26" s="671">
        <v>42.266056732929897</v>
      </c>
      <c r="P26" s="664">
        <v>40.4301930509939</v>
      </c>
      <c r="Q26" s="630"/>
      <c r="R26" s="669">
        <v>43.7443595036424</v>
      </c>
      <c r="S26" s="626"/>
      <c r="T26" s="644">
        <v>-9.4788792578233796</v>
      </c>
      <c r="U26" s="627">
        <v>9.4537261473846907</v>
      </c>
      <c r="V26" s="627">
        <v>1.4990952951957801</v>
      </c>
      <c r="W26" s="627">
        <v>-5.1940883405969203</v>
      </c>
      <c r="X26" s="627">
        <v>-4.3255373924838096</v>
      </c>
      <c r="Y26" s="645">
        <v>-1.5900837159103101</v>
      </c>
      <c r="Z26" s="627"/>
      <c r="AA26" s="637">
        <v>-7.41595344749918</v>
      </c>
      <c r="AB26" s="651">
        <v>8.3559324308676892</v>
      </c>
      <c r="AC26" s="638">
        <v>0.20817122844479599</v>
      </c>
      <c r="AD26" s="627"/>
      <c r="AE26" s="649">
        <v>-1.1215232935829</v>
      </c>
      <c r="AF26" s="38"/>
      <c r="AG26" s="701">
        <v>34.769306443387997</v>
      </c>
      <c r="AH26" s="677">
        <v>41.796342143474497</v>
      </c>
      <c r="AI26" s="677">
        <v>40.632782917026702</v>
      </c>
      <c r="AJ26" s="677">
        <v>39.663490099394899</v>
      </c>
      <c r="AK26" s="677">
        <v>37.152963128781302</v>
      </c>
      <c r="AL26" s="702">
        <v>38.802976946413096</v>
      </c>
      <c r="AM26" s="677"/>
      <c r="AN26" s="709">
        <v>38.694739511668097</v>
      </c>
      <c r="AO26" s="717">
        <v>38.805579904926503</v>
      </c>
      <c r="AP26" s="710">
        <v>38.750159708297303</v>
      </c>
      <c r="AQ26" s="677"/>
      <c r="AR26" s="715">
        <v>38.7878863069514</v>
      </c>
      <c r="AS26" s="674"/>
      <c r="AT26" s="690">
        <v>2.1106085919201898</v>
      </c>
      <c r="AU26" s="675">
        <v>18.409068361176001</v>
      </c>
      <c r="AV26" s="675">
        <v>8.1059688397958407</v>
      </c>
      <c r="AW26" s="675">
        <v>4.8123032244100301</v>
      </c>
      <c r="AX26" s="675">
        <v>-2.7215267348958201</v>
      </c>
      <c r="AY26" s="691">
        <v>6.0407569288448801</v>
      </c>
      <c r="AZ26" s="675"/>
      <c r="BA26" s="684">
        <v>0.69149985639122802</v>
      </c>
      <c r="BB26" s="697">
        <v>-0.166011660539363</v>
      </c>
      <c r="BC26" s="685">
        <v>0.26029741192442102</v>
      </c>
      <c r="BD26" s="675"/>
      <c r="BE26" s="695">
        <v>4.3257119792648</v>
      </c>
      <c r="BF26" s="38"/>
      <c r="BG26" s="39"/>
      <c r="BH26" s="39"/>
      <c r="BI26" s="39"/>
      <c r="BJ26" s="39"/>
      <c r="BK26" s="39"/>
      <c r="BL26" s="39"/>
      <c r="BM26" s="39"/>
      <c r="BN26" s="39"/>
      <c r="BO26" s="39"/>
      <c r="BP26" s="39"/>
      <c r="BQ26" s="39"/>
      <c r="BR26" s="39"/>
    </row>
    <row r="27" spans="1:70" x14ac:dyDescent="0.2">
      <c r="A27" s="20" t="s">
        <v>104</v>
      </c>
      <c r="B27" s="41" t="s">
        <v>49</v>
      </c>
      <c r="C27" s="2"/>
      <c r="D27" s="23" t="s">
        <v>91</v>
      </c>
      <c r="E27" s="26" t="s">
        <v>92</v>
      </c>
      <c r="F27" s="2"/>
      <c r="G27" s="655">
        <v>24.5962816037236</v>
      </c>
      <c r="H27" s="630">
        <v>35.0159600126943</v>
      </c>
      <c r="I27" s="630">
        <v>36.5079286998836</v>
      </c>
      <c r="J27" s="630">
        <v>38.087650481328602</v>
      </c>
      <c r="K27" s="630">
        <v>35.130872738812997</v>
      </c>
      <c r="L27" s="656">
        <v>33.867738707288602</v>
      </c>
      <c r="M27" s="630"/>
      <c r="N27" s="663">
        <v>35.547193483550103</v>
      </c>
      <c r="O27" s="671">
        <v>37.232255368666003</v>
      </c>
      <c r="P27" s="664">
        <v>36.389724426108103</v>
      </c>
      <c r="Q27" s="630"/>
      <c r="R27" s="669">
        <v>34.5883060555228</v>
      </c>
      <c r="S27" s="626"/>
      <c r="T27" s="644">
        <v>-27.959514843481401</v>
      </c>
      <c r="U27" s="627">
        <v>-7.6973444716449002</v>
      </c>
      <c r="V27" s="627">
        <v>-7.3402405181537196</v>
      </c>
      <c r="W27" s="627">
        <v>-3.08204996137097</v>
      </c>
      <c r="X27" s="627">
        <v>-7.2408987277876298</v>
      </c>
      <c r="Y27" s="645">
        <v>-10.2367738984592</v>
      </c>
      <c r="Z27" s="627"/>
      <c r="AA27" s="637">
        <v>-16.179022862962601</v>
      </c>
      <c r="AB27" s="651">
        <v>-3.7928436084668302</v>
      </c>
      <c r="AC27" s="638">
        <v>-10.269088693825401</v>
      </c>
      <c r="AD27" s="627"/>
      <c r="AE27" s="649">
        <v>-10.246490003524499</v>
      </c>
      <c r="AF27" s="38"/>
      <c r="AG27" s="701">
        <v>39.066667805249701</v>
      </c>
      <c r="AH27" s="677">
        <v>46.190907275545797</v>
      </c>
      <c r="AI27" s="677">
        <v>44.842671115898902</v>
      </c>
      <c r="AJ27" s="677">
        <v>47.531164183810098</v>
      </c>
      <c r="AK27" s="677">
        <v>42.373002791089498</v>
      </c>
      <c r="AL27" s="702">
        <v>44.001612955797597</v>
      </c>
      <c r="AM27" s="677"/>
      <c r="AN27" s="709">
        <v>50.619464163463</v>
      </c>
      <c r="AO27" s="717">
        <v>53.002380588761902</v>
      </c>
      <c r="AP27" s="710">
        <v>51.810922376112401</v>
      </c>
      <c r="AQ27" s="677"/>
      <c r="AR27" s="715">
        <v>46.230111469275499</v>
      </c>
      <c r="AS27" s="674"/>
      <c r="AT27" s="690">
        <v>2.7736219019915498</v>
      </c>
      <c r="AU27" s="675">
        <v>12.200788247964701</v>
      </c>
      <c r="AV27" s="675">
        <v>3.81381101732463</v>
      </c>
      <c r="AW27" s="675">
        <v>23.414890763372899</v>
      </c>
      <c r="AX27" s="675">
        <v>-2.4028782356610399</v>
      </c>
      <c r="AY27" s="691">
        <v>7.6861854500152198</v>
      </c>
      <c r="AZ27" s="675"/>
      <c r="BA27" s="684">
        <v>-5.5408097491667201</v>
      </c>
      <c r="BB27" s="697">
        <v>4.3792449757609102</v>
      </c>
      <c r="BC27" s="685">
        <v>-0.71432934507672197</v>
      </c>
      <c r="BD27" s="675"/>
      <c r="BE27" s="695">
        <v>4.8436164274446698</v>
      </c>
      <c r="BF27" s="38"/>
      <c r="BG27" s="39"/>
      <c r="BH27" s="39"/>
      <c r="BI27" s="39"/>
      <c r="BJ27" s="39"/>
      <c r="BK27" s="39"/>
      <c r="BL27" s="39"/>
      <c r="BM27" s="39"/>
      <c r="BN27" s="39"/>
      <c r="BO27" s="39"/>
      <c r="BP27" s="39"/>
      <c r="BQ27" s="39"/>
      <c r="BR27" s="39"/>
    </row>
    <row r="28" spans="1:70" x14ac:dyDescent="0.2">
      <c r="A28" s="20" t="s">
        <v>54</v>
      </c>
      <c r="B28" s="2" t="str">
        <f t="shared" si="0"/>
        <v>Roanoke, VA</v>
      </c>
      <c r="C28" s="2"/>
      <c r="D28" s="23" t="s">
        <v>91</v>
      </c>
      <c r="E28" s="26" t="s">
        <v>92</v>
      </c>
      <c r="F28" s="2"/>
      <c r="G28" s="655">
        <v>34.0824772062618</v>
      </c>
      <c r="H28" s="630">
        <v>46.155239979356601</v>
      </c>
      <c r="I28" s="630">
        <v>48.0825683812145</v>
      </c>
      <c r="J28" s="630">
        <v>46.314104593153203</v>
      </c>
      <c r="K28" s="630">
        <v>42.586137966626502</v>
      </c>
      <c r="L28" s="656">
        <v>43.4441056253225</v>
      </c>
      <c r="M28" s="630"/>
      <c r="N28" s="663">
        <v>44.843523137794499</v>
      </c>
      <c r="O28" s="671">
        <v>43.920412867710297</v>
      </c>
      <c r="P28" s="664">
        <v>44.381968002752402</v>
      </c>
      <c r="Q28" s="630"/>
      <c r="R28" s="669">
        <v>43.712066304588198</v>
      </c>
      <c r="S28" s="626"/>
      <c r="T28" s="644">
        <v>-13.7009534795429</v>
      </c>
      <c r="U28" s="627">
        <v>-4.6460095472449003</v>
      </c>
      <c r="V28" s="627">
        <v>-15.3411742777817</v>
      </c>
      <c r="W28" s="627">
        <v>-20.2406213194297</v>
      </c>
      <c r="X28" s="627">
        <v>-10.129825245707099</v>
      </c>
      <c r="Y28" s="645">
        <v>-13.162786818034</v>
      </c>
      <c r="Z28" s="627"/>
      <c r="AA28" s="637">
        <v>-3.0746460715584498</v>
      </c>
      <c r="AB28" s="651">
        <v>2.1602147884078399E-2</v>
      </c>
      <c r="AC28" s="638">
        <v>-1.5669536514584701</v>
      </c>
      <c r="AD28" s="627"/>
      <c r="AE28" s="649">
        <v>-10.0901921171992</v>
      </c>
      <c r="AF28" s="38"/>
      <c r="AG28" s="701">
        <v>37.914329950111799</v>
      </c>
      <c r="AH28" s="677">
        <v>45.894799587132198</v>
      </c>
      <c r="AI28" s="677">
        <v>44.491144417684502</v>
      </c>
      <c r="AJ28" s="677">
        <v>45.623529588852499</v>
      </c>
      <c r="AK28" s="677">
        <v>41.282790727679298</v>
      </c>
      <c r="AL28" s="702">
        <v>43.041318854292101</v>
      </c>
      <c r="AM28" s="677"/>
      <c r="AN28" s="709">
        <v>50.342620419748798</v>
      </c>
      <c r="AO28" s="717">
        <v>51.029486495785299</v>
      </c>
      <c r="AP28" s="710">
        <v>50.686053457767002</v>
      </c>
      <c r="AQ28" s="677"/>
      <c r="AR28" s="715">
        <v>45.225528740999202</v>
      </c>
      <c r="AS28" s="674"/>
      <c r="AT28" s="690">
        <v>0.20520746306183801</v>
      </c>
      <c r="AU28" s="675">
        <v>9.7500725994516593</v>
      </c>
      <c r="AV28" s="675">
        <v>-3.2956788670536299</v>
      </c>
      <c r="AW28" s="675">
        <v>8.3117936900504201</v>
      </c>
      <c r="AX28" s="675">
        <v>-7.7096642719098396</v>
      </c>
      <c r="AY28" s="691">
        <v>1.2663141104295901</v>
      </c>
      <c r="AZ28" s="675"/>
      <c r="BA28" s="684">
        <v>-2.4846000730736599</v>
      </c>
      <c r="BB28" s="697">
        <v>1.12070607074454</v>
      </c>
      <c r="BC28" s="685">
        <v>-0.70245400808092795</v>
      </c>
      <c r="BD28" s="675"/>
      <c r="BE28" s="695">
        <v>0.62744881849248002</v>
      </c>
      <c r="BF28" s="38"/>
      <c r="BG28" s="39"/>
      <c r="BH28" s="39"/>
      <c r="BI28" s="39"/>
      <c r="BJ28" s="39"/>
      <c r="BK28" s="39"/>
      <c r="BL28" s="39"/>
      <c r="BM28" s="39"/>
      <c r="BN28" s="39"/>
      <c r="BO28" s="39"/>
      <c r="BP28" s="39"/>
      <c r="BQ28" s="39"/>
      <c r="BR28" s="39"/>
    </row>
    <row r="29" spans="1:70" x14ac:dyDescent="0.2">
      <c r="A29" s="20" t="s">
        <v>55</v>
      </c>
      <c r="B29" s="2" t="str">
        <f t="shared" si="0"/>
        <v>Charlottesville, VA</v>
      </c>
      <c r="C29" s="2"/>
      <c r="D29" s="23" t="s">
        <v>91</v>
      </c>
      <c r="E29" s="26" t="s">
        <v>92</v>
      </c>
      <c r="F29" s="2"/>
      <c r="G29" s="655">
        <v>32.716332294507197</v>
      </c>
      <c r="H29" s="630">
        <v>45.753309310479104</v>
      </c>
      <c r="I29" s="630">
        <v>53.549102064666897</v>
      </c>
      <c r="J29" s="630">
        <v>55.794962991819197</v>
      </c>
      <c r="K29" s="630">
        <v>48.977711336190097</v>
      </c>
      <c r="L29" s="656">
        <v>47.358283599532498</v>
      </c>
      <c r="M29" s="630"/>
      <c r="N29" s="663">
        <v>60.563075574600703</v>
      </c>
      <c r="O29" s="671">
        <v>61.8276782236073</v>
      </c>
      <c r="P29" s="664">
        <v>61.195376899103998</v>
      </c>
      <c r="Q29" s="630"/>
      <c r="R29" s="669">
        <v>51.3117388279815</v>
      </c>
      <c r="S29" s="626"/>
      <c r="T29" s="644">
        <v>-48.036450400982801</v>
      </c>
      <c r="U29" s="627">
        <v>-29.2409750485422</v>
      </c>
      <c r="V29" s="627">
        <v>-0.60449574253338401</v>
      </c>
      <c r="W29" s="627">
        <v>-7.2670039493365</v>
      </c>
      <c r="X29" s="627">
        <v>-17.305958749506001</v>
      </c>
      <c r="Y29" s="645">
        <v>-21.3031555002472</v>
      </c>
      <c r="Z29" s="627"/>
      <c r="AA29" s="637">
        <v>-1.08504416339042</v>
      </c>
      <c r="AB29" s="651">
        <v>12.998259403785401</v>
      </c>
      <c r="AC29" s="638">
        <v>5.56112065932198</v>
      </c>
      <c r="AD29" s="627"/>
      <c r="AE29" s="649">
        <v>-13.8308089646674</v>
      </c>
      <c r="AF29" s="38"/>
      <c r="AG29" s="701">
        <v>46.816554343591697</v>
      </c>
      <c r="AH29" s="677">
        <v>57.150867257499002</v>
      </c>
      <c r="AI29" s="677">
        <v>57.904909914296802</v>
      </c>
      <c r="AJ29" s="677">
        <v>63.651782236073203</v>
      </c>
      <c r="AK29" s="677">
        <v>52.761194487728801</v>
      </c>
      <c r="AL29" s="702">
        <v>55.657061647837899</v>
      </c>
      <c r="AM29" s="677"/>
      <c r="AN29" s="709">
        <v>64.227953350214193</v>
      </c>
      <c r="AO29" s="717">
        <v>68.697835508375505</v>
      </c>
      <c r="AP29" s="710">
        <v>66.462894429294806</v>
      </c>
      <c r="AQ29" s="677"/>
      <c r="AR29" s="715">
        <v>58.744442442539899</v>
      </c>
      <c r="AS29" s="674"/>
      <c r="AT29" s="690">
        <v>-13.6976175998778</v>
      </c>
      <c r="AU29" s="675">
        <v>-1.77040840870502</v>
      </c>
      <c r="AV29" s="675">
        <v>-7.2895705768018999</v>
      </c>
      <c r="AW29" s="675">
        <v>23.685632095857599</v>
      </c>
      <c r="AX29" s="675">
        <v>-10.061645109859199</v>
      </c>
      <c r="AY29" s="691">
        <v>-2.36018546595687</v>
      </c>
      <c r="AZ29" s="675"/>
      <c r="BA29" s="684">
        <v>-8.3120735631390694</v>
      </c>
      <c r="BB29" s="697">
        <v>0.113259670259461</v>
      </c>
      <c r="BC29" s="685">
        <v>-4.1428638402336802</v>
      </c>
      <c r="BD29" s="675"/>
      <c r="BE29" s="695">
        <v>-2.9436532834161402</v>
      </c>
      <c r="BF29" s="38"/>
      <c r="BG29" s="39"/>
      <c r="BH29" s="39"/>
      <c r="BI29" s="39"/>
      <c r="BJ29" s="39"/>
      <c r="BK29" s="39"/>
      <c r="BL29" s="39"/>
      <c r="BM29" s="39"/>
      <c r="BN29" s="39"/>
      <c r="BO29" s="39"/>
      <c r="BP29" s="39"/>
      <c r="BQ29" s="39"/>
      <c r="BR29" s="39"/>
    </row>
    <row r="30" spans="1:70" x14ac:dyDescent="0.2">
      <c r="A30" s="20" t="s">
        <v>105</v>
      </c>
      <c r="B30" t="s">
        <v>56</v>
      </c>
      <c r="C30" s="2"/>
      <c r="D30" s="23" t="s">
        <v>91</v>
      </c>
      <c r="E30" s="26" t="s">
        <v>92</v>
      </c>
      <c r="F30" s="2"/>
      <c r="G30" s="655">
        <v>27.557713418838699</v>
      </c>
      <c r="H30" s="630">
        <v>43.956356364639298</v>
      </c>
      <c r="I30" s="630">
        <v>47.5832009378016</v>
      </c>
      <c r="J30" s="630">
        <v>47.367819611088102</v>
      </c>
      <c r="K30" s="630">
        <v>40.882907185215799</v>
      </c>
      <c r="L30" s="656">
        <v>41.469599503516697</v>
      </c>
      <c r="M30" s="630"/>
      <c r="N30" s="663">
        <v>46.9158447110743</v>
      </c>
      <c r="O30" s="671">
        <v>42.427585160667398</v>
      </c>
      <c r="P30" s="664">
        <v>44.671714935870902</v>
      </c>
      <c r="Q30" s="630"/>
      <c r="R30" s="669">
        <v>42.384489627046499</v>
      </c>
      <c r="S30" s="626"/>
      <c r="T30" s="644">
        <v>-24.942362327276001</v>
      </c>
      <c r="U30" s="627">
        <v>-3.9239155259663301</v>
      </c>
      <c r="V30" s="627">
        <v>-10.4142630136782</v>
      </c>
      <c r="W30" s="627">
        <v>-15.101896774604899</v>
      </c>
      <c r="X30" s="627">
        <v>-10.1374875797224</v>
      </c>
      <c r="Y30" s="645">
        <v>-12.463526415369399</v>
      </c>
      <c r="Z30" s="627"/>
      <c r="AA30" s="637">
        <v>-3.0936871632315799</v>
      </c>
      <c r="AB30" s="651">
        <v>-10.9622340583369</v>
      </c>
      <c r="AC30" s="638">
        <v>-6.9967375620539798</v>
      </c>
      <c r="AD30" s="627"/>
      <c r="AE30" s="649">
        <v>-10.8861440701377</v>
      </c>
      <c r="AF30" s="38"/>
      <c r="AG30" s="701">
        <v>36.449149427665098</v>
      </c>
      <c r="AH30" s="677">
        <v>45.7766411529444</v>
      </c>
      <c r="AI30" s="677">
        <v>43.717126948007099</v>
      </c>
      <c r="AJ30" s="677">
        <v>43.653856364639303</v>
      </c>
      <c r="AK30" s="677">
        <v>40.347425182733403</v>
      </c>
      <c r="AL30" s="702">
        <v>41.988839815197899</v>
      </c>
      <c r="AM30" s="677"/>
      <c r="AN30" s="709">
        <v>52.630631637015497</v>
      </c>
      <c r="AO30" s="717">
        <v>50.358288511929302</v>
      </c>
      <c r="AP30" s="710">
        <v>51.4944600744724</v>
      </c>
      <c r="AQ30" s="677"/>
      <c r="AR30" s="715">
        <v>44.704731317847703</v>
      </c>
      <c r="AS30" s="674"/>
      <c r="AT30" s="690">
        <v>-12.991955637979</v>
      </c>
      <c r="AU30" s="675">
        <v>0.885115269306879</v>
      </c>
      <c r="AV30" s="675">
        <v>-10.141729422461101</v>
      </c>
      <c r="AW30" s="675">
        <v>-7.1286982563743102</v>
      </c>
      <c r="AX30" s="675">
        <v>-18.3271630309961</v>
      </c>
      <c r="AY30" s="691">
        <v>-9.6329648677875799</v>
      </c>
      <c r="AZ30" s="675"/>
      <c r="BA30" s="684">
        <v>-11.737680194714899</v>
      </c>
      <c r="BB30" s="697">
        <v>-9.5922505556655295</v>
      </c>
      <c r="BC30" s="685">
        <v>-10.701504944367599</v>
      </c>
      <c r="BD30" s="675"/>
      <c r="BE30" s="695">
        <v>-9.9874424319961097</v>
      </c>
      <c r="BF30" s="38"/>
      <c r="BG30" s="39"/>
      <c r="BH30" s="39"/>
      <c r="BI30" s="39"/>
      <c r="BJ30" s="39"/>
      <c r="BK30" s="39"/>
      <c r="BL30" s="39"/>
      <c r="BM30" s="39"/>
      <c r="BN30" s="39"/>
      <c r="BO30" s="39"/>
      <c r="BP30" s="39"/>
      <c r="BQ30" s="39"/>
      <c r="BR30" s="39"/>
    </row>
    <row r="31" spans="1:70" x14ac:dyDescent="0.2">
      <c r="A31" s="20" t="s">
        <v>52</v>
      </c>
      <c r="B31" s="2" t="str">
        <f t="shared" si="0"/>
        <v>Staunton &amp; Harrisonburg, VA</v>
      </c>
      <c r="C31" s="2"/>
      <c r="D31" s="23" t="s">
        <v>91</v>
      </c>
      <c r="E31" s="26" t="s">
        <v>92</v>
      </c>
      <c r="F31" s="2"/>
      <c r="G31" s="655">
        <v>32.839037138926997</v>
      </c>
      <c r="H31" s="630">
        <v>39.078203232462101</v>
      </c>
      <c r="I31" s="630">
        <v>41.463247936726198</v>
      </c>
      <c r="J31" s="630">
        <v>41.351365199449702</v>
      </c>
      <c r="K31" s="630">
        <v>38.060852819807401</v>
      </c>
      <c r="L31" s="656">
        <v>38.558541265474503</v>
      </c>
      <c r="M31" s="630"/>
      <c r="N31" s="663">
        <v>56.584829779917399</v>
      </c>
      <c r="O31" s="671">
        <v>49.447714924346599</v>
      </c>
      <c r="P31" s="664">
        <v>53.016272352131999</v>
      </c>
      <c r="Q31" s="630"/>
      <c r="R31" s="669">
        <v>42.6893215759481</v>
      </c>
      <c r="S31" s="626"/>
      <c r="T31" s="644">
        <v>-9.0221031377097898</v>
      </c>
      <c r="U31" s="627">
        <v>9.0075916190089806</v>
      </c>
      <c r="V31" s="627">
        <v>20.0899105396153</v>
      </c>
      <c r="W31" s="627">
        <v>13.370809863255801</v>
      </c>
      <c r="X31" s="627">
        <v>11.479932314279999</v>
      </c>
      <c r="Y31" s="645">
        <v>8.8686748280481709</v>
      </c>
      <c r="Z31" s="627"/>
      <c r="AA31" s="637">
        <v>46.410171828514002</v>
      </c>
      <c r="AB31" s="651">
        <v>26.511936847108998</v>
      </c>
      <c r="AC31" s="638">
        <v>36.405089472460098</v>
      </c>
      <c r="AD31" s="627"/>
      <c r="AE31" s="649">
        <v>17.268704841779499</v>
      </c>
      <c r="AF31" s="38"/>
      <c r="AG31" s="701">
        <v>46.220808545392003</v>
      </c>
      <c r="AH31" s="677">
        <v>50.512362018569398</v>
      </c>
      <c r="AI31" s="677">
        <v>52.249316540577702</v>
      </c>
      <c r="AJ31" s="677">
        <v>49.855575137551497</v>
      </c>
      <c r="AK31" s="677">
        <v>45.115313789546001</v>
      </c>
      <c r="AL31" s="702">
        <v>48.7906752063273</v>
      </c>
      <c r="AM31" s="677"/>
      <c r="AN31" s="709">
        <v>77.630763841127902</v>
      </c>
      <c r="AO31" s="717">
        <v>61.891232376203497</v>
      </c>
      <c r="AP31" s="710">
        <v>69.760998108665703</v>
      </c>
      <c r="AQ31" s="677"/>
      <c r="AR31" s="715">
        <v>54.782196035566898</v>
      </c>
      <c r="AS31" s="674"/>
      <c r="AT31" s="690">
        <v>23.839883883073199</v>
      </c>
      <c r="AU31" s="675">
        <v>33.067172173930899</v>
      </c>
      <c r="AV31" s="675">
        <v>43.4324022986222</v>
      </c>
      <c r="AW31" s="675">
        <v>36.115152724808397</v>
      </c>
      <c r="AX31" s="675">
        <v>1.98187092991682</v>
      </c>
      <c r="AY31" s="691">
        <v>26.6783675405905</v>
      </c>
      <c r="AZ31" s="675"/>
      <c r="BA31" s="684">
        <v>47.744547710733102</v>
      </c>
      <c r="BB31" s="697">
        <v>20.8729395303607</v>
      </c>
      <c r="BC31" s="685">
        <v>34.482327344106302</v>
      </c>
      <c r="BD31" s="675"/>
      <c r="BE31" s="695">
        <v>29.410646372137901</v>
      </c>
      <c r="BF31" s="38"/>
      <c r="BG31" s="39"/>
      <c r="BH31" s="39"/>
      <c r="BI31" s="39"/>
      <c r="BJ31" s="39"/>
      <c r="BK31" s="39"/>
      <c r="BL31" s="39"/>
      <c r="BM31" s="39"/>
      <c r="BN31" s="39"/>
      <c r="BO31" s="39"/>
      <c r="BP31" s="39"/>
      <c r="BQ31" s="39"/>
      <c r="BR31" s="39"/>
    </row>
    <row r="32" spans="1:70" x14ac:dyDescent="0.2">
      <c r="A32" s="20" t="s">
        <v>51</v>
      </c>
      <c r="B32" s="2" t="str">
        <f t="shared" si="0"/>
        <v>Blacksburg &amp; Wytheville, VA</v>
      </c>
      <c r="C32" s="2"/>
      <c r="D32" s="23" t="s">
        <v>91</v>
      </c>
      <c r="E32" s="26" t="s">
        <v>92</v>
      </c>
      <c r="F32" s="2"/>
      <c r="G32" s="655">
        <v>21.814692913385802</v>
      </c>
      <c r="H32" s="630">
        <v>30.919405511811</v>
      </c>
      <c r="I32" s="630">
        <v>33.9887244094488</v>
      </c>
      <c r="J32" s="630">
        <v>34.949570866141698</v>
      </c>
      <c r="K32" s="630">
        <v>29.838411417322799</v>
      </c>
      <c r="L32" s="656">
        <v>30.302161023621998</v>
      </c>
      <c r="M32" s="630"/>
      <c r="N32" s="663">
        <v>29.610005905511802</v>
      </c>
      <c r="O32" s="671">
        <v>33.497082677165302</v>
      </c>
      <c r="P32" s="664">
        <v>31.5535442913385</v>
      </c>
      <c r="Q32" s="630"/>
      <c r="R32" s="669">
        <v>30.659699100112402</v>
      </c>
      <c r="S32" s="626"/>
      <c r="T32" s="644">
        <v>-27.629039071278701</v>
      </c>
      <c r="U32" s="627">
        <v>-9.9132408293765195</v>
      </c>
      <c r="V32" s="627">
        <v>-11.098532882278899</v>
      </c>
      <c r="W32" s="627">
        <v>-10.625406132260901</v>
      </c>
      <c r="X32" s="627">
        <v>-9.8139711416125497</v>
      </c>
      <c r="Y32" s="645">
        <v>-13.3662541772139</v>
      </c>
      <c r="Z32" s="627"/>
      <c r="AA32" s="637">
        <v>-18.010167429501202</v>
      </c>
      <c r="AB32" s="651">
        <v>-2.5594430292729902</v>
      </c>
      <c r="AC32" s="638">
        <v>-10.4752017274589</v>
      </c>
      <c r="AD32" s="627"/>
      <c r="AE32" s="649">
        <v>-12.5357237597166</v>
      </c>
      <c r="AF32" s="38"/>
      <c r="AG32" s="701">
        <v>26.6943444881889</v>
      </c>
      <c r="AH32" s="677">
        <v>33.214966535433</v>
      </c>
      <c r="AI32" s="677">
        <v>32.600084645669199</v>
      </c>
      <c r="AJ32" s="677">
        <v>29.646390748031401</v>
      </c>
      <c r="AK32" s="677">
        <v>40.651110728346403</v>
      </c>
      <c r="AL32" s="702">
        <v>32.561379429133801</v>
      </c>
      <c r="AM32" s="677"/>
      <c r="AN32" s="709">
        <v>44.128753937007801</v>
      </c>
      <c r="AO32" s="717">
        <v>38.027618602362203</v>
      </c>
      <c r="AP32" s="710">
        <v>41.078186269684998</v>
      </c>
      <c r="AQ32" s="677"/>
      <c r="AR32" s="715">
        <v>34.994752812148398</v>
      </c>
      <c r="AS32" s="674"/>
      <c r="AT32" s="690">
        <v>-16.0216755072083</v>
      </c>
      <c r="AU32" s="675">
        <v>3.8821920513976802</v>
      </c>
      <c r="AV32" s="675">
        <v>4.1704879508991599</v>
      </c>
      <c r="AW32" s="675">
        <v>-9.3825189905175606</v>
      </c>
      <c r="AX32" s="675">
        <v>-14.899095221907499</v>
      </c>
      <c r="AY32" s="691">
        <v>-7.2639679736378904</v>
      </c>
      <c r="AZ32" s="675"/>
      <c r="BA32" s="684">
        <v>-12.1674860033907</v>
      </c>
      <c r="BB32" s="697">
        <v>-8.6340424016699195</v>
      </c>
      <c r="BC32" s="685">
        <v>-10.5665588570208</v>
      </c>
      <c r="BD32" s="675"/>
      <c r="BE32" s="695">
        <v>-8.4045043588177002</v>
      </c>
      <c r="BF32" s="38"/>
      <c r="BG32" s="39"/>
      <c r="BH32" s="39"/>
      <c r="BI32" s="39"/>
      <c r="BJ32" s="39"/>
      <c r="BK32" s="39"/>
      <c r="BL32" s="39"/>
      <c r="BM32" s="39"/>
      <c r="BN32" s="39"/>
      <c r="BO32" s="39"/>
      <c r="BP32" s="39"/>
      <c r="BQ32" s="39"/>
      <c r="BR32" s="39"/>
    </row>
    <row r="33" spans="1:70" x14ac:dyDescent="0.2">
      <c r="A33" s="20" t="s">
        <v>50</v>
      </c>
      <c r="B33" s="2" t="str">
        <f t="shared" si="0"/>
        <v>Lynchburg, VA</v>
      </c>
      <c r="C33" s="2"/>
      <c r="D33" s="23" t="s">
        <v>91</v>
      </c>
      <c r="E33" s="26" t="s">
        <v>92</v>
      </c>
      <c r="F33" s="2"/>
      <c r="G33" s="655">
        <v>26.514829562594201</v>
      </c>
      <c r="H33" s="630">
        <v>43.540419306183999</v>
      </c>
      <c r="I33" s="630">
        <v>50.8289019607843</v>
      </c>
      <c r="J33" s="630">
        <v>54.675674208144699</v>
      </c>
      <c r="K33" s="630">
        <v>44.115098039215603</v>
      </c>
      <c r="L33" s="656">
        <v>43.9349846153846</v>
      </c>
      <c r="M33" s="630"/>
      <c r="N33" s="663">
        <v>58.186717948717899</v>
      </c>
      <c r="O33" s="671">
        <v>57.530992458521801</v>
      </c>
      <c r="P33" s="664">
        <v>57.858855203619903</v>
      </c>
      <c r="Q33" s="630"/>
      <c r="R33" s="669">
        <v>47.913233354880397</v>
      </c>
      <c r="S33" s="626"/>
      <c r="T33" s="644">
        <v>-22.408859684047901</v>
      </c>
      <c r="U33" s="627">
        <v>-26.953709615701701</v>
      </c>
      <c r="V33" s="627">
        <v>-26.327795055154098</v>
      </c>
      <c r="W33" s="627">
        <v>-13.9992127984085</v>
      </c>
      <c r="X33" s="627">
        <v>-8.67970179671841</v>
      </c>
      <c r="Y33" s="645">
        <v>-20.0182505182052</v>
      </c>
      <c r="Z33" s="627"/>
      <c r="AA33" s="637">
        <v>2.39157480338694</v>
      </c>
      <c r="AB33" s="651">
        <v>9.7493952614627606</v>
      </c>
      <c r="AC33" s="638">
        <v>5.9220693166016902</v>
      </c>
      <c r="AD33" s="627"/>
      <c r="AE33" s="649">
        <v>-12.6363915050358</v>
      </c>
      <c r="AF33" s="38"/>
      <c r="AG33" s="701">
        <v>27.1737835595776</v>
      </c>
      <c r="AH33" s="677">
        <v>39.066654600301597</v>
      </c>
      <c r="AI33" s="677">
        <v>41.063861990950201</v>
      </c>
      <c r="AJ33" s="677">
        <v>44.107037707390603</v>
      </c>
      <c r="AK33" s="677">
        <v>36.109641025640997</v>
      </c>
      <c r="AL33" s="702">
        <v>37.5041957767722</v>
      </c>
      <c r="AM33" s="677"/>
      <c r="AN33" s="709">
        <v>47.884647058823496</v>
      </c>
      <c r="AO33" s="717">
        <v>46.820741327300098</v>
      </c>
      <c r="AP33" s="710">
        <v>47.352694193061801</v>
      </c>
      <c r="AQ33" s="677"/>
      <c r="AR33" s="715">
        <v>40.318052467140703</v>
      </c>
      <c r="AS33" s="674"/>
      <c r="AT33" s="690">
        <v>-4.9041629834665104</v>
      </c>
      <c r="AU33" s="675">
        <v>-4.7559373266894198</v>
      </c>
      <c r="AV33" s="675">
        <v>-9.3620375409881706</v>
      </c>
      <c r="AW33" s="675">
        <v>11.058304278345201</v>
      </c>
      <c r="AX33" s="675">
        <v>-3.8186224789538201</v>
      </c>
      <c r="AY33" s="691">
        <v>-2.42801056017443</v>
      </c>
      <c r="AZ33" s="675"/>
      <c r="BA33" s="684">
        <v>8.9850045145963904</v>
      </c>
      <c r="BB33" s="697">
        <v>8.8923476707430602</v>
      </c>
      <c r="BC33" s="685">
        <v>8.9391768392928004</v>
      </c>
      <c r="BD33" s="675"/>
      <c r="BE33" s="695">
        <v>1.1079531285802799</v>
      </c>
      <c r="BF33" s="38"/>
      <c r="BG33" s="39"/>
      <c r="BH33" s="39"/>
      <c r="BI33" s="39"/>
      <c r="BJ33" s="39"/>
      <c r="BK33" s="39"/>
      <c r="BL33" s="39"/>
      <c r="BM33" s="39"/>
      <c r="BN33" s="39"/>
      <c r="BO33" s="39"/>
      <c r="BP33" s="39"/>
      <c r="BQ33" s="39"/>
      <c r="BR33" s="39"/>
    </row>
    <row r="34" spans="1:70" x14ac:dyDescent="0.2">
      <c r="A34" s="20" t="s">
        <v>24</v>
      </c>
      <c r="B34" s="2" t="str">
        <f t="shared" si="0"/>
        <v>Central Virginia</v>
      </c>
      <c r="C34" s="2"/>
      <c r="D34" s="23" t="s">
        <v>91</v>
      </c>
      <c r="E34" s="26" t="s">
        <v>92</v>
      </c>
      <c r="F34" s="2"/>
      <c r="G34" s="655">
        <v>33.1099851517491</v>
      </c>
      <c r="H34" s="630">
        <v>48.195702619231398</v>
      </c>
      <c r="I34" s="630">
        <v>52.173962107263698</v>
      </c>
      <c r="J34" s="630">
        <v>54.519896656173898</v>
      </c>
      <c r="K34" s="630">
        <v>50.9765563936568</v>
      </c>
      <c r="L34" s="656">
        <v>47.795220585614999</v>
      </c>
      <c r="M34" s="630"/>
      <c r="N34" s="663">
        <v>55.473992991625501</v>
      </c>
      <c r="O34" s="671">
        <v>54.832073706717303</v>
      </c>
      <c r="P34" s="664">
        <v>55.153033349171402</v>
      </c>
      <c r="Q34" s="630"/>
      <c r="R34" s="669">
        <v>49.897452803774001</v>
      </c>
      <c r="S34" s="626"/>
      <c r="T34" s="644">
        <v>-20.3784225128672</v>
      </c>
      <c r="U34" s="627">
        <v>-8.9399669609533294</v>
      </c>
      <c r="V34" s="627">
        <v>-5.9040083584296204</v>
      </c>
      <c r="W34" s="627">
        <v>-1.1399580264673901</v>
      </c>
      <c r="X34" s="627">
        <v>6.1840598423492796</v>
      </c>
      <c r="Y34" s="645">
        <v>-5.5861330936877804</v>
      </c>
      <c r="Z34" s="627"/>
      <c r="AA34" s="637">
        <v>10.782471779220501</v>
      </c>
      <c r="AB34" s="651">
        <v>26.029887590994502</v>
      </c>
      <c r="AC34" s="638">
        <v>17.871153913062301</v>
      </c>
      <c r="AD34" s="627"/>
      <c r="AE34" s="649">
        <v>0.74554893287266299</v>
      </c>
      <c r="AF34" s="38"/>
      <c r="AG34" s="701">
        <v>38.0659050885711</v>
      </c>
      <c r="AH34" s="677">
        <v>47.2579636063967</v>
      </c>
      <c r="AI34" s="677">
        <v>47.446081414168397</v>
      </c>
      <c r="AJ34" s="677">
        <v>50.3415347152105</v>
      </c>
      <c r="AK34" s="677">
        <v>43.732841138563799</v>
      </c>
      <c r="AL34" s="702">
        <v>45.368875101340201</v>
      </c>
      <c r="AM34" s="677"/>
      <c r="AN34" s="709">
        <v>50.791071895230701</v>
      </c>
      <c r="AO34" s="717">
        <v>51.7558054433687</v>
      </c>
      <c r="AP34" s="710">
        <v>51.273438669299701</v>
      </c>
      <c r="AQ34" s="677"/>
      <c r="AR34" s="715">
        <v>47.055903999083597</v>
      </c>
      <c r="AS34" s="674"/>
      <c r="AT34" s="690">
        <v>-2.15509102014745</v>
      </c>
      <c r="AU34" s="675">
        <v>6.7680242464387703</v>
      </c>
      <c r="AV34" s="675">
        <v>-3.1299010497642299</v>
      </c>
      <c r="AW34" s="675">
        <v>14.9186654280324</v>
      </c>
      <c r="AX34" s="675">
        <v>-1.13104892018897</v>
      </c>
      <c r="AY34" s="691">
        <v>3.0234303685052</v>
      </c>
      <c r="AZ34" s="675"/>
      <c r="BA34" s="684">
        <v>2.3674244427229101</v>
      </c>
      <c r="BB34" s="697">
        <v>6.2142032915784702</v>
      </c>
      <c r="BC34" s="685">
        <v>4.2734333622175402</v>
      </c>
      <c r="BD34" s="675"/>
      <c r="BE34" s="695">
        <v>3.40820813690905</v>
      </c>
      <c r="BF34" s="38"/>
      <c r="BG34" s="39"/>
      <c r="BH34" s="39"/>
      <c r="BI34" s="39"/>
      <c r="BJ34" s="39"/>
      <c r="BK34" s="39"/>
      <c r="BL34" s="39"/>
      <c r="BM34" s="39"/>
      <c r="BN34" s="39"/>
      <c r="BO34" s="39"/>
      <c r="BP34" s="39"/>
      <c r="BQ34" s="39"/>
      <c r="BR34" s="39"/>
    </row>
    <row r="35" spans="1:70" x14ac:dyDescent="0.2">
      <c r="A35" s="20" t="s">
        <v>25</v>
      </c>
      <c r="B35" s="2" t="str">
        <f t="shared" si="0"/>
        <v>Chesapeake Bay</v>
      </c>
      <c r="C35" s="2"/>
      <c r="D35" s="23" t="s">
        <v>91</v>
      </c>
      <c r="E35" s="26" t="s">
        <v>92</v>
      </c>
      <c r="F35" s="2"/>
      <c r="G35" s="655">
        <v>22.392406947890802</v>
      </c>
      <c r="H35" s="630">
        <v>36.839478908188497</v>
      </c>
      <c r="I35" s="630">
        <v>41.3062531017369</v>
      </c>
      <c r="J35" s="630">
        <v>44.3502977667493</v>
      </c>
      <c r="K35" s="630">
        <v>35.883043837882497</v>
      </c>
      <c r="L35" s="656">
        <v>36.154296112489597</v>
      </c>
      <c r="M35" s="630"/>
      <c r="N35" s="663">
        <v>35.623763440860202</v>
      </c>
      <c r="O35" s="671">
        <v>37.988569065343199</v>
      </c>
      <c r="P35" s="664">
        <v>36.806166253101701</v>
      </c>
      <c r="Q35" s="630"/>
      <c r="R35" s="669">
        <v>36.3405447240931</v>
      </c>
      <c r="S35" s="626"/>
      <c r="T35" s="644">
        <v>-46.347487011878002</v>
      </c>
      <c r="U35" s="627">
        <v>-16.732301171719399</v>
      </c>
      <c r="V35" s="627">
        <v>-10.130247811128701</v>
      </c>
      <c r="W35" s="627">
        <v>1.7132786711230401</v>
      </c>
      <c r="X35" s="627">
        <v>-16.528446405917901</v>
      </c>
      <c r="Y35" s="645">
        <v>-17.2792344146118</v>
      </c>
      <c r="Z35" s="627"/>
      <c r="AA35" s="637">
        <v>-8.4624207817339894</v>
      </c>
      <c r="AB35" s="651">
        <v>3.0777765452296402</v>
      </c>
      <c r="AC35" s="638">
        <v>-2.84940842422108</v>
      </c>
      <c r="AD35" s="627"/>
      <c r="AE35" s="649">
        <v>-13.564132376612701</v>
      </c>
      <c r="AF35" s="38"/>
      <c r="AG35" s="701">
        <v>26.5822497932175</v>
      </c>
      <c r="AH35" s="677">
        <v>37.556598428453199</v>
      </c>
      <c r="AI35" s="677">
        <v>35.849896608767502</v>
      </c>
      <c r="AJ35" s="677">
        <v>38.717684036393699</v>
      </c>
      <c r="AK35" s="677">
        <v>32.182231182795597</v>
      </c>
      <c r="AL35" s="702">
        <v>34.177732009925499</v>
      </c>
      <c r="AM35" s="677"/>
      <c r="AN35" s="709">
        <v>35.408403639371301</v>
      </c>
      <c r="AO35" s="717">
        <v>35.6288275434243</v>
      </c>
      <c r="AP35" s="710">
        <v>35.518615591397797</v>
      </c>
      <c r="AQ35" s="677"/>
      <c r="AR35" s="715">
        <v>34.560841604631896</v>
      </c>
      <c r="AS35" s="674"/>
      <c r="AT35" s="690">
        <v>-18.117621833844801</v>
      </c>
      <c r="AU35" s="675">
        <v>3.43629445483871</v>
      </c>
      <c r="AV35" s="675">
        <v>-15.3651847486768</v>
      </c>
      <c r="AW35" s="675">
        <v>1.2547220572645399</v>
      </c>
      <c r="AX35" s="675">
        <v>-15.5171791462271</v>
      </c>
      <c r="AY35" s="691">
        <v>-8.8410639913419296</v>
      </c>
      <c r="AZ35" s="675"/>
      <c r="BA35" s="684">
        <v>-13.472704275306199</v>
      </c>
      <c r="BB35" s="697">
        <v>-14.4921630342882</v>
      </c>
      <c r="BC35" s="685">
        <v>-13.9870358200425</v>
      </c>
      <c r="BD35" s="675"/>
      <c r="BE35" s="695">
        <v>-10.4148411360081</v>
      </c>
      <c r="BF35" s="38"/>
      <c r="BG35" s="39"/>
      <c r="BH35" s="39"/>
      <c r="BI35" s="39"/>
      <c r="BJ35" s="39"/>
      <c r="BK35" s="39"/>
      <c r="BL35" s="39"/>
      <c r="BM35" s="39"/>
      <c r="BN35" s="39"/>
      <c r="BO35" s="39"/>
      <c r="BP35" s="39"/>
      <c r="BQ35" s="39"/>
      <c r="BR35" s="39"/>
    </row>
    <row r="36" spans="1:70" x14ac:dyDescent="0.2">
      <c r="A36" s="20" t="s">
        <v>26</v>
      </c>
      <c r="B36" s="2" t="str">
        <f t="shared" si="0"/>
        <v>Coastal Virginia - Eastern Shore</v>
      </c>
      <c r="C36" s="2"/>
      <c r="D36" s="23" t="s">
        <v>91</v>
      </c>
      <c r="E36" s="26" t="s">
        <v>92</v>
      </c>
      <c r="F36" s="2"/>
      <c r="G36" s="655">
        <v>21.124699927693399</v>
      </c>
      <c r="H36" s="630">
        <v>34.328221258134398</v>
      </c>
      <c r="I36" s="630">
        <v>37.4112219812002</v>
      </c>
      <c r="J36" s="630">
        <v>36.232971800433802</v>
      </c>
      <c r="K36" s="630">
        <v>31.075213304410699</v>
      </c>
      <c r="L36" s="656">
        <v>32.0344656543745</v>
      </c>
      <c r="M36" s="630"/>
      <c r="N36" s="663">
        <v>28.4420245842371</v>
      </c>
      <c r="O36" s="671">
        <v>27.669855386840201</v>
      </c>
      <c r="P36" s="664">
        <v>28.0559399855386</v>
      </c>
      <c r="Q36" s="630"/>
      <c r="R36" s="669">
        <v>30.897744034707099</v>
      </c>
      <c r="S36" s="626"/>
      <c r="T36" s="644">
        <v>-19.4097404684174</v>
      </c>
      <c r="U36" s="627">
        <v>5.2840818243649696</v>
      </c>
      <c r="V36" s="627">
        <v>3.39174312348266</v>
      </c>
      <c r="W36" s="627">
        <v>-4.0321834669044403</v>
      </c>
      <c r="X36" s="627">
        <v>-10.6922763619437</v>
      </c>
      <c r="Y36" s="645">
        <v>-4.4048375176383203</v>
      </c>
      <c r="Z36" s="627"/>
      <c r="AA36" s="637">
        <v>-15.338181771222301</v>
      </c>
      <c r="AB36" s="651">
        <v>-12.862993913203599</v>
      </c>
      <c r="AC36" s="638">
        <v>-14.135442370035101</v>
      </c>
      <c r="AD36" s="627"/>
      <c r="AE36" s="649">
        <v>-7.1351189476253101</v>
      </c>
      <c r="AF36" s="38"/>
      <c r="AG36" s="701">
        <v>26.795596529284101</v>
      </c>
      <c r="AH36" s="677">
        <v>34.119539045553097</v>
      </c>
      <c r="AI36" s="677">
        <v>33.713532176427996</v>
      </c>
      <c r="AJ36" s="677">
        <v>35.826355748373103</v>
      </c>
      <c r="AK36" s="677">
        <v>31.151852856109901</v>
      </c>
      <c r="AL36" s="702">
        <v>32.321375271149599</v>
      </c>
      <c r="AM36" s="677"/>
      <c r="AN36" s="709">
        <v>34.496317787418597</v>
      </c>
      <c r="AO36" s="717">
        <v>32.244154013015098</v>
      </c>
      <c r="AP36" s="710">
        <v>33.370235900216898</v>
      </c>
      <c r="AQ36" s="677"/>
      <c r="AR36" s="715">
        <v>32.621049736597399</v>
      </c>
      <c r="AS36" s="674"/>
      <c r="AT36" s="690">
        <v>3.76066983282738</v>
      </c>
      <c r="AU36" s="675">
        <v>15.651488886018599</v>
      </c>
      <c r="AV36" s="675">
        <v>7.5628574239739903</v>
      </c>
      <c r="AW36" s="675">
        <v>16.8335645445324</v>
      </c>
      <c r="AX36" s="675">
        <v>-3.2285715858027699</v>
      </c>
      <c r="AY36" s="691">
        <v>8.0800551574936801</v>
      </c>
      <c r="AZ36" s="675"/>
      <c r="BA36" s="684">
        <v>-3.6498518602496302</v>
      </c>
      <c r="BB36" s="697">
        <v>-4.3332200712771201</v>
      </c>
      <c r="BC36" s="685">
        <v>-3.9812205813211099</v>
      </c>
      <c r="BD36" s="675"/>
      <c r="BE36" s="695">
        <v>4.2394441172633899</v>
      </c>
      <c r="BF36" s="38"/>
      <c r="BG36" s="39"/>
      <c r="BH36" s="39"/>
      <c r="BI36" s="39"/>
      <c r="BJ36" s="39"/>
      <c r="BK36" s="39"/>
      <c r="BL36" s="39"/>
      <c r="BM36" s="39"/>
      <c r="BN36" s="39"/>
      <c r="BO36" s="39"/>
      <c r="BP36" s="39"/>
      <c r="BQ36" s="39"/>
      <c r="BR36" s="39"/>
    </row>
    <row r="37" spans="1:70" x14ac:dyDescent="0.2">
      <c r="A37" s="20" t="s">
        <v>27</v>
      </c>
      <c r="B37" s="2" t="str">
        <f t="shared" si="0"/>
        <v>Coastal Virginia - Hampton Roads</v>
      </c>
      <c r="C37" s="2"/>
      <c r="D37" s="23" t="s">
        <v>91</v>
      </c>
      <c r="E37" s="26" t="s">
        <v>92</v>
      </c>
      <c r="F37" s="2"/>
      <c r="G37" s="655">
        <v>28.7829598593006</v>
      </c>
      <c r="H37" s="630">
        <v>33.980964204427799</v>
      </c>
      <c r="I37" s="630">
        <v>37.195766087316301</v>
      </c>
      <c r="J37" s="630">
        <v>37.928554469273699</v>
      </c>
      <c r="K37" s="630">
        <v>40.5644503931305</v>
      </c>
      <c r="L37" s="656">
        <v>35.690539002689803</v>
      </c>
      <c r="M37" s="630"/>
      <c r="N37" s="663">
        <v>49.853564038899201</v>
      </c>
      <c r="O37" s="671">
        <v>51.013725946617001</v>
      </c>
      <c r="P37" s="664">
        <v>50.433644992758097</v>
      </c>
      <c r="Q37" s="630"/>
      <c r="R37" s="669">
        <v>39.902854999852202</v>
      </c>
      <c r="S37" s="626"/>
      <c r="T37" s="644">
        <v>1.9925623491417801</v>
      </c>
      <c r="U37" s="627">
        <v>8.4248281838028003</v>
      </c>
      <c r="V37" s="627">
        <v>3.24762952998532</v>
      </c>
      <c r="W37" s="627">
        <v>3.3356793995551999</v>
      </c>
      <c r="X37" s="627">
        <v>6.3346582885188001</v>
      </c>
      <c r="Y37" s="645">
        <v>4.7017150402767598</v>
      </c>
      <c r="Z37" s="627"/>
      <c r="AA37" s="637">
        <v>14.3590361914444</v>
      </c>
      <c r="AB37" s="651">
        <v>17.3439564998728</v>
      </c>
      <c r="AC37" s="638">
        <v>15.849435455004</v>
      </c>
      <c r="AD37" s="627"/>
      <c r="AE37" s="649">
        <v>8.4709564935346204</v>
      </c>
      <c r="AF37" s="38"/>
      <c r="AG37" s="701">
        <v>38.056777226277298</v>
      </c>
      <c r="AH37" s="677">
        <v>40.680679643146703</v>
      </c>
      <c r="AI37" s="677">
        <v>40.956144233576602</v>
      </c>
      <c r="AJ37" s="677">
        <v>48.150146569343001</v>
      </c>
      <c r="AK37" s="677">
        <v>42.573518165675097</v>
      </c>
      <c r="AL37" s="702">
        <v>42.083565701697701</v>
      </c>
      <c r="AM37" s="677"/>
      <c r="AN37" s="709">
        <v>52.554359762025101</v>
      </c>
      <c r="AO37" s="717">
        <v>54.698746030511501</v>
      </c>
      <c r="AP37" s="710">
        <v>53.626552896268301</v>
      </c>
      <c r="AQ37" s="677"/>
      <c r="AR37" s="715">
        <v>45.383725252592598</v>
      </c>
      <c r="AS37" s="674"/>
      <c r="AT37" s="690">
        <v>5.6159333096549897</v>
      </c>
      <c r="AU37" s="675">
        <v>7.2522977716399</v>
      </c>
      <c r="AV37" s="675">
        <v>-10.0389085304866</v>
      </c>
      <c r="AW37" s="675">
        <v>25.923459748538999</v>
      </c>
      <c r="AX37" s="675">
        <v>5.2873665952275504</v>
      </c>
      <c r="AY37" s="691">
        <v>6.1840893104872396</v>
      </c>
      <c r="AZ37" s="675"/>
      <c r="BA37" s="684">
        <v>4.5347057781682496</v>
      </c>
      <c r="BB37" s="697">
        <v>5.7111426482111396</v>
      </c>
      <c r="BC37" s="685">
        <v>5.1313944292144802</v>
      </c>
      <c r="BD37" s="675"/>
      <c r="BE37" s="695">
        <v>5.8339847623627703</v>
      </c>
      <c r="BF37" s="38"/>
      <c r="BG37" s="39"/>
      <c r="BH37" s="39"/>
      <c r="BI37" s="39"/>
      <c r="BJ37" s="39"/>
      <c r="BK37" s="39"/>
      <c r="BL37" s="39"/>
      <c r="BM37" s="39"/>
      <c r="BN37" s="39"/>
      <c r="BO37" s="39"/>
      <c r="BP37" s="39"/>
      <c r="BQ37" s="39"/>
      <c r="BR37" s="39"/>
    </row>
    <row r="38" spans="1:70" x14ac:dyDescent="0.2">
      <c r="A38" s="19" t="s">
        <v>28</v>
      </c>
      <c r="B38" s="2" t="str">
        <f t="shared" si="0"/>
        <v>Northern Virginia</v>
      </c>
      <c r="C38" s="2"/>
      <c r="D38" s="23" t="s">
        <v>91</v>
      </c>
      <c r="E38" s="26" t="s">
        <v>92</v>
      </c>
      <c r="F38" s="2"/>
      <c r="G38" s="655">
        <v>41.289173775377101</v>
      </c>
      <c r="H38" s="630">
        <v>59.573058297634503</v>
      </c>
      <c r="I38" s="630">
        <v>69.176881355932196</v>
      </c>
      <c r="J38" s="630">
        <v>75.244256658595603</v>
      </c>
      <c r="K38" s="630">
        <v>69.124395790649999</v>
      </c>
      <c r="L38" s="656">
        <v>62.881553175637897</v>
      </c>
      <c r="M38" s="630"/>
      <c r="N38" s="663">
        <v>61.323515924753202</v>
      </c>
      <c r="O38" s="671">
        <v>63.3811594337865</v>
      </c>
      <c r="P38" s="664">
        <v>62.352337679269802</v>
      </c>
      <c r="Q38" s="630"/>
      <c r="R38" s="669">
        <v>62.730348748104099</v>
      </c>
      <c r="S38" s="626"/>
      <c r="T38" s="644">
        <v>-24.141777517463598</v>
      </c>
      <c r="U38" s="627">
        <v>-14.9983151130471</v>
      </c>
      <c r="V38" s="627">
        <v>-0.61423218472972096</v>
      </c>
      <c r="W38" s="627">
        <v>5.1147374060385298</v>
      </c>
      <c r="X38" s="627">
        <v>10.2502173716132</v>
      </c>
      <c r="Y38" s="645">
        <v>-4.2604637857008996</v>
      </c>
      <c r="Z38" s="627"/>
      <c r="AA38" s="637">
        <v>11.134902448929701</v>
      </c>
      <c r="AB38" s="651">
        <v>20.631139133208599</v>
      </c>
      <c r="AC38" s="638">
        <v>15.766740325298301</v>
      </c>
      <c r="AD38" s="627"/>
      <c r="AE38" s="649">
        <v>0.68621282168962905</v>
      </c>
      <c r="AF38" s="38"/>
      <c r="AG38" s="701">
        <v>46.3268799255207</v>
      </c>
      <c r="AH38" s="677">
        <v>55.582979429576902</v>
      </c>
      <c r="AI38" s="677">
        <v>59.458458824241298</v>
      </c>
      <c r="AJ38" s="677">
        <v>65.380823003123496</v>
      </c>
      <c r="AK38" s="677">
        <v>54.436461438906498</v>
      </c>
      <c r="AL38" s="702">
        <v>56.237137276369999</v>
      </c>
      <c r="AM38" s="677"/>
      <c r="AN38" s="709">
        <v>55.341168611093003</v>
      </c>
      <c r="AO38" s="717">
        <v>56.237126237185798</v>
      </c>
      <c r="AP38" s="710">
        <v>55.789147424139401</v>
      </c>
      <c r="AQ38" s="677"/>
      <c r="AR38" s="715">
        <v>56.109147496176</v>
      </c>
      <c r="AS38" s="674"/>
      <c r="AT38" s="690">
        <v>-1.32393502700513</v>
      </c>
      <c r="AU38" s="675">
        <v>2.4575302067945199</v>
      </c>
      <c r="AV38" s="675">
        <v>-1.95884366475363</v>
      </c>
      <c r="AW38" s="675">
        <v>20.8972643893078</v>
      </c>
      <c r="AX38" s="675">
        <v>7.1319173851335602</v>
      </c>
      <c r="AY38" s="691">
        <v>5.4173200471570402</v>
      </c>
      <c r="AZ38" s="675"/>
      <c r="BA38" s="684">
        <v>5.87130286808521</v>
      </c>
      <c r="BB38" s="697">
        <v>5.7868498509550301</v>
      </c>
      <c r="BC38" s="685">
        <v>5.8287204392236598</v>
      </c>
      <c r="BD38" s="675"/>
      <c r="BE38" s="695">
        <v>5.5339742842680604</v>
      </c>
      <c r="BF38" s="38"/>
      <c r="BG38" s="39"/>
      <c r="BH38" s="39"/>
      <c r="BI38" s="39"/>
      <c r="BJ38" s="39"/>
      <c r="BK38" s="39"/>
      <c r="BL38" s="39"/>
      <c r="BM38" s="39"/>
      <c r="BN38" s="39"/>
      <c r="BO38" s="39"/>
      <c r="BP38" s="39"/>
      <c r="BQ38" s="39"/>
      <c r="BR38" s="39"/>
    </row>
    <row r="39" spans="1:70" x14ac:dyDescent="0.2">
      <c r="A39" s="21" t="s">
        <v>29</v>
      </c>
      <c r="B39" s="2" t="str">
        <f t="shared" si="0"/>
        <v>Shenandoah Valley</v>
      </c>
      <c r="C39" s="2"/>
      <c r="D39" s="24" t="s">
        <v>91</v>
      </c>
      <c r="E39" s="27" t="s">
        <v>92</v>
      </c>
      <c r="F39" s="2"/>
      <c r="G39" s="657">
        <v>28.3300443386156</v>
      </c>
      <c r="H39" s="658">
        <v>34.904916659824202</v>
      </c>
      <c r="I39" s="658">
        <v>37.0438541752196</v>
      </c>
      <c r="J39" s="658">
        <v>37.002138927662301</v>
      </c>
      <c r="K39" s="658">
        <v>34.643920683143101</v>
      </c>
      <c r="L39" s="659">
        <v>34.384974956892997</v>
      </c>
      <c r="M39" s="630"/>
      <c r="N39" s="665">
        <v>43.192788406273003</v>
      </c>
      <c r="O39" s="666">
        <v>41.731105181049301</v>
      </c>
      <c r="P39" s="667">
        <v>42.461946793661198</v>
      </c>
      <c r="Q39" s="630"/>
      <c r="R39" s="670">
        <v>36.692681195969598</v>
      </c>
      <c r="S39" s="626"/>
      <c r="T39" s="646">
        <v>-23.294294537517899</v>
      </c>
      <c r="U39" s="647">
        <v>-1.6689454352400901</v>
      </c>
      <c r="V39" s="647">
        <v>9.05330752812303</v>
      </c>
      <c r="W39" s="647">
        <v>4.0155381933324703</v>
      </c>
      <c r="X39" s="647">
        <v>9.1068284746763695</v>
      </c>
      <c r="Y39" s="648">
        <v>-1.0363669511315601</v>
      </c>
      <c r="Z39" s="627"/>
      <c r="AA39" s="639">
        <v>27.324520272009199</v>
      </c>
      <c r="AB39" s="640">
        <v>23.120332460523901</v>
      </c>
      <c r="AC39" s="641">
        <v>25.223319601342101</v>
      </c>
      <c r="AD39" s="627"/>
      <c r="AE39" s="650">
        <v>6.33654925421913</v>
      </c>
      <c r="AF39" s="38"/>
      <c r="AG39" s="703">
        <v>37.311387223910003</v>
      </c>
      <c r="AH39" s="704">
        <v>42.229963051153597</v>
      </c>
      <c r="AI39" s="704">
        <v>42.113046021840802</v>
      </c>
      <c r="AJ39" s="704">
        <v>40.632100336645003</v>
      </c>
      <c r="AK39" s="704">
        <v>38.080401510797202</v>
      </c>
      <c r="AL39" s="705">
        <v>40.073379628869297</v>
      </c>
      <c r="AM39" s="677"/>
      <c r="AN39" s="711">
        <v>57.459635438049098</v>
      </c>
      <c r="AO39" s="712">
        <v>50.264395065276197</v>
      </c>
      <c r="AP39" s="713">
        <v>53.862015251662598</v>
      </c>
      <c r="AQ39" s="677"/>
      <c r="AR39" s="716">
        <v>44.012989806810303</v>
      </c>
      <c r="AS39" s="674"/>
      <c r="AT39" s="692">
        <v>7.8674227047078702</v>
      </c>
      <c r="AU39" s="693">
        <v>21.803732573821701</v>
      </c>
      <c r="AV39" s="693">
        <v>24.693624213574399</v>
      </c>
      <c r="AW39" s="693">
        <v>22.915432984753899</v>
      </c>
      <c r="AX39" s="693">
        <v>-1.3043066571672199</v>
      </c>
      <c r="AY39" s="694">
        <v>14.7088179565516</v>
      </c>
      <c r="AZ39" s="675"/>
      <c r="BA39" s="686">
        <v>26.10902779157</v>
      </c>
      <c r="BB39" s="687">
        <v>13.0122803383393</v>
      </c>
      <c r="BC39" s="688">
        <v>19.639674004930601</v>
      </c>
      <c r="BD39" s="675"/>
      <c r="BE39" s="696">
        <v>16.386005188957501</v>
      </c>
      <c r="BF39" s="38"/>
      <c r="BG39" s="39"/>
      <c r="BH39" s="39"/>
      <c r="BI39" s="39"/>
      <c r="BJ39" s="39"/>
      <c r="BK39" s="39"/>
      <c r="BL39" s="39"/>
      <c r="BM39" s="39"/>
      <c r="BN39" s="39"/>
      <c r="BO39" s="39"/>
      <c r="BP39" s="39"/>
      <c r="BQ39" s="39"/>
      <c r="BR39" s="39"/>
    </row>
    <row r="40" spans="1:70" x14ac:dyDescent="0.2">
      <c r="A40" s="18" t="s">
        <v>30</v>
      </c>
      <c r="B40" s="2" t="str">
        <f t="shared" si="0"/>
        <v>Southern Virginia</v>
      </c>
      <c r="C40" s="8"/>
      <c r="D40" s="22" t="s">
        <v>91</v>
      </c>
      <c r="E40" s="25" t="s">
        <v>92</v>
      </c>
      <c r="F40" s="2"/>
      <c r="G40" s="747">
        <v>29.212447210491199</v>
      </c>
      <c r="H40" s="748">
        <v>47.986857079350898</v>
      </c>
      <c r="I40" s="748">
        <v>51.3868526339186</v>
      </c>
      <c r="J40" s="748">
        <v>52.372444987774998</v>
      </c>
      <c r="K40" s="748">
        <v>44.534761058012798</v>
      </c>
      <c r="L40" s="749">
        <v>45.098672593909697</v>
      </c>
      <c r="M40" s="724"/>
      <c r="N40" s="755">
        <v>40.295594576572498</v>
      </c>
      <c r="O40" s="756">
        <v>40.544829962213797</v>
      </c>
      <c r="P40" s="757">
        <v>40.420212269393097</v>
      </c>
      <c r="Q40" s="724"/>
      <c r="R40" s="763">
        <v>43.761969644047802</v>
      </c>
      <c r="S40" s="719"/>
      <c r="T40" s="726">
        <v>-27.409535458872298</v>
      </c>
      <c r="U40" s="727">
        <v>-0.53371253708224697</v>
      </c>
      <c r="V40" s="727">
        <v>-10.2867110666818</v>
      </c>
      <c r="W40" s="727">
        <v>-10.0354720980243</v>
      </c>
      <c r="X40" s="727">
        <v>-12.2788373596862</v>
      </c>
      <c r="Y40" s="728">
        <v>-11.4841838109344</v>
      </c>
      <c r="Z40" s="718"/>
      <c r="AA40" s="729">
        <v>-14.394048859597</v>
      </c>
      <c r="AB40" s="730">
        <v>1.8057013388135299</v>
      </c>
      <c r="AC40" s="731">
        <v>-6.9695297074168296</v>
      </c>
      <c r="AD40" s="718"/>
      <c r="AE40" s="737">
        <v>-10.335893834245001</v>
      </c>
      <c r="AF40" s="38"/>
      <c r="AG40" s="793">
        <v>31.840293398532999</v>
      </c>
      <c r="AH40" s="794">
        <v>43.697593354078599</v>
      </c>
      <c r="AI40" s="794">
        <v>42.178052344965501</v>
      </c>
      <c r="AJ40" s="794">
        <v>42.331385863525199</v>
      </c>
      <c r="AK40" s="794">
        <v>38.792880084463199</v>
      </c>
      <c r="AL40" s="795">
        <v>39.768041009113098</v>
      </c>
      <c r="AM40" s="771"/>
      <c r="AN40" s="801">
        <v>44.3100205601244</v>
      </c>
      <c r="AO40" s="802">
        <v>41.218242942876103</v>
      </c>
      <c r="AP40" s="803">
        <v>42.764131751500301</v>
      </c>
      <c r="AQ40" s="771"/>
      <c r="AR40" s="809">
        <v>40.624066935509397</v>
      </c>
      <c r="AS40" s="768"/>
      <c r="AT40" s="773">
        <v>-16.743537022874001</v>
      </c>
      <c r="AU40" s="774">
        <v>-3.4274123132884902</v>
      </c>
      <c r="AV40" s="774">
        <v>-15.1629233935075</v>
      </c>
      <c r="AW40" s="774">
        <v>-8.2125591990527393</v>
      </c>
      <c r="AX40" s="774">
        <v>-19.578614675242498</v>
      </c>
      <c r="AY40" s="775">
        <v>-12.6225067540169</v>
      </c>
      <c r="AZ40" s="767"/>
      <c r="BA40" s="776">
        <v>-11.9216261956559</v>
      </c>
      <c r="BB40" s="777">
        <v>-10.758798083950699</v>
      </c>
      <c r="BC40" s="778">
        <v>-11.365036706220099</v>
      </c>
      <c r="BD40" s="767"/>
      <c r="BE40" s="784">
        <v>-12.2480708651771</v>
      </c>
      <c r="BF40" s="38"/>
    </row>
    <row r="41" spans="1:70" x14ac:dyDescent="0.2">
      <c r="A41" s="19" t="s">
        <v>31</v>
      </c>
      <c r="B41" s="2" t="str">
        <f t="shared" si="0"/>
        <v>Southwest Virginia - Blue Ridge Highlands</v>
      </c>
      <c r="C41" s="9"/>
      <c r="D41" s="23" t="s">
        <v>91</v>
      </c>
      <c r="E41" s="26" t="s">
        <v>92</v>
      </c>
      <c r="F41" s="2"/>
      <c r="G41" s="750">
        <v>24.803969560315601</v>
      </c>
      <c r="H41" s="725">
        <v>34.984999999999999</v>
      </c>
      <c r="I41" s="725">
        <v>36.448771138669599</v>
      </c>
      <c r="J41" s="725">
        <v>37.855935738444103</v>
      </c>
      <c r="K41" s="725">
        <v>35.7824915445321</v>
      </c>
      <c r="L41" s="751">
        <v>33.9752335963923</v>
      </c>
      <c r="M41" s="725"/>
      <c r="N41" s="758">
        <v>39.723090191657199</v>
      </c>
      <c r="O41" s="766">
        <v>41.812738444193897</v>
      </c>
      <c r="P41" s="759">
        <v>40.767914317925502</v>
      </c>
      <c r="Q41" s="725"/>
      <c r="R41" s="764">
        <v>35.915999516830396</v>
      </c>
      <c r="S41" s="721"/>
      <c r="T41" s="739">
        <v>-26.385009155718699</v>
      </c>
      <c r="U41" s="722">
        <v>-1.1242673214736301</v>
      </c>
      <c r="V41" s="722">
        <v>-7.6098312142721003</v>
      </c>
      <c r="W41" s="723">
        <v>-9.3446034088940699</v>
      </c>
      <c r="X41" s="722">
        <v>-5.3574696625472198</v>
      </c>
      <c r="Y41" s="740">
        <v>-9.6854965984764494</v>
      </c>
      <c r="Z41" s="720"/>
      <c r="AA41" s="732">
        <v>-12.2949133210846</v>
      </c>
      <c r="AB41" s="746">
        <v>-3.7744237252345498</v>
      </c>
      <c r="AC41" s="733">
        <v>-8.1229428234431307</v>
      </c>
      <c r="AD41" s="720"/>
      <c r="AE41" s="738">
        <v>-9.1845979054642992</v>
      </c>
      <c r="AF41" s="38"/>
      <c r="AG41" s="796">
        <v>35.4811183765501</v>
      </c>
      <c r="AH41" s="772">
        <v>41.716666854565901</v>
      </c>
      <c r="AI41" s="772">
        <v>40.266211950394499</v>
      </c>
      <c r="AJ41" s="772">
        <v>39.009548196166797</v>
      </c>
      <c r="AK41" s="772">
        <v>45.1387911499436</v>
      </c>
      <c r="AL41" s="797">
        <v>40.322467305524199</v>
      </c>
      <c r="AM41" s="772"/>
      <c r="AN41" s="804">
        <v>55.037393742953697</v>
      </c>
      <c r="AO41" s="812">
        <v>51.5298122886133</v>
      </c>
      <c r="AP41" s="805">
        <v>53.283603015783498</v>
      </c>
      <c r="AQ41" s="772"/>
      <c r="AR41" s="810">
        <v>44.025648937026801</v>
      </c>
      <c r="AS41" s="769"/>
      <c r="AT41" s="785">
        <v>-11.967225712009</v>
      </c>
      <c r="AU41" s="770">
        <v>4.7867645982492704</v>
      </c>
      <c r="AV41" s="770">
        <v>-5.9656158251302202E-2</v>
      </c>
      <c r="AW41" s="770">
        <v>-3.0187827870452799</v>
      </c>
      <c r="AX41" s="770">
        <v>-13.127697233425</v>
      </c>
      <c r="AY41" s="786">
        <v>-5.1662506910472699</v>
      </c>
      <c r="AZ41" s="770"/>
      <c r="BA41" s="779">
        <v>-12.0064884457045</v>
      </c>
      <c r="BB41" s="792">
        <v>-6.3225564304971602</v>
      </c>
      <c r="BC41" s="780">
        <v>-9.3467924447457307</v>
      </c>
      <c r="BD41" s="770"/>
      <c r="BE41" s="790">
        <v>-6.6581586710171399</v>
      </c>
      <c r="BF41" s="38"/>
    </row>
    <row r="42" spans="1:70" x14ac:dyDescent="0.2">
      <c r="A42" s="20" t="s">
        <v>32</v>
      </c>
      <c r="B42" s="2" t="str">
        <f t="shared" si="0"/>
        <v>Southwest Virginia - Heart of Appalachia</v>
      </c>
      <c r="C42" s="2"/>
      <c r="D42" s="23" t="s">
        <v>91</v>
      </c>
      <c r="E42" s="26" t="s">
        <v>92</v>
      </c>
      <c r="F42" s="2"/>
      <c r="G42" s="750">
        <v>17.873083980239901</v>
      </c>
      <c r="H42" s="725">
        <v>32.278652081863001</v>
      </c>
      <c r="I42" s="725">
        <v>35.294820042342899</v>
      </c>
      <c r="J42" s="725">
        <v>35.260790402258202</v>
      </c>
      <c r="K42" s="725">
        <v>29.232124206069098</v>
      </c>
      <c r="L42" s="751">
        <v>29.987894142554602</v>
      </c>
      <c r="M42" s="725"/>
      <c r="N42" s="758">
        <v>24.6940366972477</v>
      </c>
      <c r="O42" s="766">
        <v>23.546344389555301</v>
      </c>
      <c r="P42" s="759">
        <v>24.120190543401499</v>
      </c>
      <c r="Q42" s="725"/>
      <c r="R42" s="764">
        <v>28.311407399939501</v>
      </c>
      <c r="S42" s="721"/>
      <c r="T42" s="739">
        <v>-30.0306939145377</v>
      </c>
      <c r="U42" s="722">
        <v>13.708453046351901</v>
      </c>
      <c r="V42" s="722">
        <v>10.744870388486801</v>
      </c>
      <c r="W42" s="722">
        <v>8.6183054779651602</v>
      </c>
      <c r="X42" s="722">
        <v>-2.78660019286882</v>
      </c>
      <c r="Y42" s="740">
        <v>1.0817520811717001</v>
      </c>
      <c r="Z42" s="722"/>
      <c r="AA42" s="732">
        <v>-22.795175416919601</v>
      </c>
      <c r="AB42" s="746">
        <v>-18.178422853914199</v>
      </c>
      <c r="AC42" s="733">
        <v>-20.608649114224601</v>
      </c>
      <c r="AD42" s="722"/>
      <c r="AE42" s="744">
        <v>-5.2213745167636096</v>
      </c>
      <c r="AF42" s="38"/>
      <c r="AG42" s="796">
        <v>21.303993577826599</v>
      </c>
      <c r="AH42" s="772">
        <v>31.279591008957201</v>
      </c>
      <c r="AI42" s="772">
        <v>29.4076795673483</v>
      </c>
      <c r="AJ42" s="772">
        <v>27.990150414061102</v>
      </c>
      <c r="AK42" s="772">
        <v>25.586045594789098</v>
      </c>
      <c r="AL42" s="797">
        <v>27.1177893024201</v>
      </c>
      <c r="AM42" s="772"/>
      <c r="AN42" s="804">
        <v>29.136193006513501</v>
      </c>
      <c r="AO42" s="812">
        <v>26.2899965718203</v>
      </c>
      <c r="AP42" s="805">
        <v>27.713094789166899</v>
      </c>
      <c r="AQ42" s="772"/>
      <c r="AR42" s="810">
        <v>27.286504979353801</v>
      </c>
      <c r="AS42" s="769"/>
      <c r="AT42" s="785">
        <v>-9.5012673195249704</v>
      </c>
      <c r="AU42" s="770">
        <v>17.901328234080399</v>
      </c>
      <c r="AV42" s="770">
        <v>6.1443982730216398</v>
      </c>
      <c r="AW42" s="770">
        <v>5.4959188030463704</v>
      </c>
      <c r="AX42" s="770">
        <v>-11.098355770027901</v>
      </c>
      <c r="AY42" s="786">
        <v>1.90124234361406</v>
      </c>
      <c r="AZ42" s="770"/>
      <c r="BA42" s="779">
        <v>-15.3574071465345</v>
      </c>
      <c r="BB42" s="792">
        <v>-9.0774555651287496</v>
      </c>
      <c r="BC42" s="780">
        <v>-12.4904877402638</v>
      </c>
      <c r="BD42" s="770"/>
      <c r="BE42" s="790">
        <v>-2.7145786262288101</v>
      </c>
      <c r="BF42" s="38"/>
    </row>
    <row r="43" spans="1:70" x14ac:dyDescent="0.2">
      <c r="A43" s="21" t="s">
        <v>33</v>
      </c>
      <c r="B43" s="2" t="str">
        <f t="shared" si="0"/>
        <v>Virginia Mountains</v>
      </c>
      <c r="C43" s="2"/>
      <c r="D43" s="24" t="s">
        <v>91</v>
      </c>
      <c r="E43" s="27" t="s">
        <v>92</v>
      </c>
      <c r="F43" s="2"/>
      <c r="G43" s="750">
        <v>32.451785236694299</v>
      </c>
      <c r="H43" s="725">
        <v>43.550446643487497</v>
      </c>
      <c r="I43" s="725">
        <v>45.537559507889803</v>
      </c>
      <c r="J43" s="725">
        <v>44.835731479004998</v>
      </c>
      <c r="K43" s="725">
        <v>41.126402781492303</v>
      </c>
      <c r="L43" s="751">
        <v>41.500385129713798</v>
      </c>
      <c r="M43" s="725"/>
      <c r="N43" s="758">
        <v>47.722667825621798</v>
      </c>
      <c r="O43" s="766">
        <v>47.907694570740802</v>
      </c>
      <c r="P43" s="759">
        <v>47.8151811981813</v>
      </c>
      <c r="Q43" s="725"/>
      <c r="R43" s="764">
        <v>43.304612577847301</v>
      </c>
      <c r="S43" s="721"/>
      <c r="T43" s="739">
        <v>-15.4407055049872</v>
      </c>
      <c r="U43" s="722">
        <v>-7.6913961009739804</v>
      </c>
      <c r="V43" s="722">
        <v>-15.0693509474194</v>
      </c>
      <c r="W43" s="722">
        <v>-17.588959971326801</v>
      </c>
      <c r="X43" s="722">
        <v>-12.279477651184299</v>
      </c>
      <c r="Y43" s="740">
        <v>-13.707168902434599</v>
      </c>
      <c r="Z43" s="722"/>
      <c r="AA43" s="732">
        <v>-7.3885290477281398</v>
      </c>
      <c r="AB43" s="746">
        <v>-4.4502442231821497</v>
      </c>
      <c r="AC43" s="733">
        <v>-5.9394865374300396</v>
      </c>
      <c r="AD43" s="722"/>
      <c r="AE43" s="744">
        <v>-11.3988976531334</v>
      </c>
      <c r="AF43" s="38"/>
      <c r="AG43" s="796">
        <v>48.8073960283498</v>
      </c>
      <c r="AH43" s="772">
        <v>56.389307970045401</v>
      </c>
      <c r="AI43" s="772">
        <v>55.563920165819702</v>
      </c>
      <c r="AJ43" s="772">
        <v>59.500066194169499</v>
      </c>
      <c r="AK43" s="772">
        <v>51.577459882321399</v>
      </c>
      <c r="AL43" s="797">
        <v>54.367630048141201</v>
      </c>
      <c r="AM43" s="772"/>
      <c r="AN43" s="804">
        <v>64.042829299277798</v>
      </c>
      <c r="AO43" s="812">
        <v>67.682628376571202</v>
      </c>
      <c r="AP43" s="805">
        <v>65.862728837924493</v>
      </c>
      <c r="AQ43" s="772"/>
      <c r="AR43" s="810">
        <v>57.651943988079303</v>
      </c>
      <c r="AS43" s="769"/>
      <c r="AT43" s="785">
        <v>4.4182828341684797</v>
      </c>
      <c r="AU43" s="770">
        <v>8.4148033909070605</v>
      </c>
      <c r="AV43" s="770">
        <v>-2.1661444155584699</v>
      </c>
      <c r="AW43" s="770">
        <v>24.218798973883999</v>
      </c>
      <c r="AX43" s="770">
        <v>-2.4472985345635601</v>
      </c>
      <c r="AY43" s="786">
        <v>6.0543349696743798</v>
      </c>
      <c r="AZ43" s="770"/>
      <c r="BA43" s="779">
        <v>-4.5106942890595203</v>
      </c>
      <c r="BB43" s="792">
        <v>2.7877577754089899</v>
      </c>
      <c r="BC43" s="780">
        <v>-0.89499369547475005</v>
      </c>
      <c r="BD43" s="770"/>
      <c r="BE43" s="790">
        <v>3.6812931925375598</v>
      </c>
      <c r="BF43" s="38"/>
    </row>
    <row r="44" spans="1:70" x14ac:dyDescent="0.2">
      <c r="A44" s="20" t="s">
        <v>106</v>
      </c>
      <c r="B44" s="2" t="s">
        <v>17</v>
      </c>
      <c r="D44" s="24" t="s">
        <v>91</v>
      </c>
      <c r="E44" s="27" t="s">
        <v>92</v>
      </c>
      <c r="G44" s="750">
        <v>53.097782440284</v>
      </c>
      <c r="H44" s="725">
        <v>75.770832795351794</v>
      </c>
      <c r="I44" s="725">
        <v>94.260493867010894</v>
      </c>
      <c r="J44" s="725">
        <v>116.482149774047</v>
      </c>
      <c r="K44" s="725">
        <v>110.456752743705</v>
      </c>
      <c r="L44" s="751">
        <v>90.013602324079997</v>
      </c>
      <c r="M44" s="725"/>
      <c r="N44" s="758">
        <v>124.514186571981</v>
      </c>
      <c r="O44" s="766">
        <v>134.47135571336301</v>
      </c>
      <c r="P44" s="759">
        <v>129.49277114267201</v>
      </c>
      <c r="Q44" s="725"/>
      <c r="R44" s="764">
        <v>101.293364843677</v>
      </c>
      <c r="S44" s="721"/>
      <c r="T44" s="739">
        <v>2.7089902446195202</v>
      </c>
      <c r="U44" s="722">
        <v>9.51075966401892</v>
      </c>
      <c r="V44" s="722">
        <v>-10.9075513415481</v>
      </c>
      <c r="W44" s="722">
        <v>1.76942951111389</v>
      </c>
      <c r="X44" s="722">
        <v>22.390125466637201</v>
      </c>
      <c r="Y44" s="740">
        <v>4.3285124492339797</v>
      </c>
      <c r="Z44" s="722"/>
      <c r="AA44" s="732">
        <v>23.940264020460301</v>
      </c>
      <c r="AB44" s="746">
        <v>12.2999513751425</v>
      </c>
      <c r="AC44" s="733">
        <v>17.610528813880499</v>
      </c>
      <c r="AD44" s="722"/>
      <c r="AE44" s="744">
        <v>8.8171187332265397</v>
      </c>
      <c r="AF44" s="38"/>
      <c r="AG44" s="796">
        <v>111.049714331826</v>
      </c>
      <c r="AH44" s="772">
        <v>119.556617172369</v>
      </c>
      <c r="AI44" s="772">
        <v>130.123273079406</v>
      </c>
      <c r="AJ44" s="772">
        <v>164.273316655907</v>
      </c>
      <c r="AK44" s="772">
        <v>128.95507182052901</v>
      </c>
      <c r="AL44" s="797">
        <v>130.79159861200699</v>
      </c>
      <c r="AM44" s="772"/>
      <c r="AN44" s="804">
        <v>155.88747175597101</v>
      </c>
      <c r="AO44" s="812">
        <v>166.11025016139399</v>
      </c>
      <c r="AP44" s="805">
        <v>160.998860958683</v>
      </c>
      <c r="AQ44" s="772"/>
      <c r="AR44" s="810">
        <v>139.42224499677201</v>
      </c>
      <c r="AS44" s="769"/>
      <c r="AT44" s="785">
        <v>-0.96410680130193205</v>
      </c>
      <c r="AU44" s="770">
        <v>-5.4855843361616898</v>
      </c>
      <c r="AV44" s="770">
        <v>-22.0160329716463</v>
      </c>
      <c r="AW44" s="770">
        <v>31.882990210320202</v>
      </c>
      <c r="AX44" s="770">
        <v>8.9861161748992</v>
      </c>
      <c r="AY44" s="786">
        <v>0.86042087714278903</v>
      </c>
      <c r="AZ44" s="770"/>
      <c r="BA44" s="779">
        <v>-6.1997834590839197E-3</v>
      </c>
      <c r="BB44" s="792">
        <v>-1.00893245386025</v>
      </c>
      <c r="BC44" s="780">
        <v>-0.52600704428658396</v>
      </c>
      <c r="BD44" s="770"/>
      <c r="BE44" s="790">
        <v>0.40071672140605602</v>
      </c>
    </row>
    <row r="45" spans="1:70" x14ac:dyDescent="0.2">
      <c r="A45" s="20" t="s">
        <v>107</v>
      </c>
      <c r="B45" s="2" t="s">
        <v>18</v>
      </c>
      <c r="D45" s="24" t="s">
        <v>91</v>
      </c>
      <c r="E45" s="27" t="s">
        <v>92</v>
      </c>
      <c r="G45" s="750">
        <v>43.359246374715198</v>
      </c>
      <c r="H45" s="725">
        <v>63.953452066683496</v>
      </c>
      <c r="I45" s="725">
        <v>74.091518822550796</v>
      </c>
      <c r="J45" s="725">
        <v>80.513897587965104</v>
      </c>
      <c r="K45" s="725">
        <v>74.938955267059598</v>
      </c>
      <c r="L45" s="751">
        <v>67.371414023794799</v>
      </c>
      <c r="M45" s="725"/>
      <c r="N45" s="758">
        <v>81.199421400932906</v>
      </c>
      <c r="O45" s="766">
        <v>82.957000687086307</v>
      </c>
      <c r="P45" s="759">
        <v>82.078211044009606</v>
      </c>
      <c r="Q45" s="725"/>
      <c r="R45" s="764">
        <v>71.573356029570505</v>
      </c>
      <c r="S45" s="721"/>
      <c r="T45" s="739">
        <v>-21.862338817505901</v>
      </c>
      <c r="U45" s="722">
        <v>-10.7063924116883</v>
      </c>
      <c r="V45" s="722">
        <v>-3.7318813752662301</v>
      </c>
      <c r="W45" s="722">
        <v>1.3606240328867001</v>
      </c>
      <c r="X45" s="722">
        <v>4.1635921143083996</v>
      </c>
      <c r="Y45" s="740">
        <v>-5.2315402503350299</v>
      </c>
      <c r="Z45" s="722"/>
      <c r="AA45" s="732">
        <v>10.6112258237708</v>
      </c>
      <c r="AB45" s="746">
        <v>16.733280581218999</v>
      </c>
      <c r="AC45" s="733">
        <v>13.622583504021399</v>
      </c>
      <c r="AD45" s="722"/>
      <c r="AE45" s="744">
        <v>0.21715103674891101</v>
      </c>
      <c r="AF45" s="38"/>
      <c r="AG45" s="796">
        <v>55.697954200267603</v>
      </c>
      <c r="AH45" s="772">
        <v>66.741291360792601</v>
      </c>
      <c r="AI45" s="772">
        <v>72.149680595233704</v>
      </c>
      <c r="AJ45" s="772">
        <v>85.835834448341899</v>
      </c>
      <c r="AK45" s="772">
        <v>65.443331736158797</v>
      </c>
      <c r="AL45" s="797">
        <v>69.173618468158907</v>
      </c>
      <c r="AM45" s="772"/>
      <c r="AN45" s="804">
        <v>75.264191136585495</v>
      </c>
      <c r="AO45" s="812">
        <v>78.833503598162906</v>
      </c>
      <c r="AP45" s="805">
        <v>77.048847367374194</v>
      </c>
      <c r="AQ45" s="772"/>
      <c r="AR45" s="810">
        <v>71.423683867934699</v>
      </c>
      <c r="AS45" s="769"/>
      <c r="AT45" s="785">
        <v>-4.7128283912656999</v>
      </c>
      <c r="AU45" s="770">
        <v>-0.65760899586253596</v>
      </c>
      <c r="AV45" s="770">
        <v>-12.9263276256404</v>
      </c>
      <c r="AW45" s="770">
        <v>32.237021269960103</v>
      </c>
      <c r="AX45" s="770">
        <v>1.8035827459777001</v>
      </c>
      <c r="AY45" s="786">
        <v>2.4203673939938901</v>
      </c>
      <c r="AZ45" s="770"/>
      <c r="BA45" s="779">
        <v>-2.7613112555542201</v>
      </c>
      <c r="BB45" s="792">
        <v>7.5475811695821396E-4</v>
      </c>
      <c r="BC45" s="780">
        <v>-1.36762520703155</v>
      </c>
      <c r="BD45" s="770"/>
      <c r="BE45" s="790">
        <v>1.22277113205378</v>
      </c>
    </row>
    <row r="46" spans="1:70" x14ac:dyDescent="0.2">
      <c r="A46" s="20" t="s">
        <v>108</v>
      </c>
      <c r="B46" s="2" t="s">
        <v>19</v>
      </c>
      <c r="D46" s="24" t="s">
        <v>91</v>
      </c>
      <c r="E46" s="27" t="s">
        <v>92</v>
      </c>
      <c r="G46" s="750">
        <v>38.017336401723</v>
      </c>
      <c r="H46" s="725">
        <v>55.336489939222197</v>
      </c>
      <c r="I46" s="725">
        <v>64.472274443854303</v>
      </c>
      <c r="J46" s="725">
        <v>67.936890895143605</v>
      </c>
      <c r="K46" s="725">
        <v>63.082563875612202</v>
      </c>
      <c r="L46" s="751">
        <v>57.769111111111101</v>
      </c>
      <c r="M46" s="725"/>
      <c r="N46" s="758">
        <v>61.847695757361102</v>
      </c>
      <c r="O46" s="766">
        <v>63.137039003953497</v>
      </c>
      <c r="P46" s="759">
        <v>62.492367380657299</v>
      </c>
      <c r="Q46" s="725"/>
      <c r="R46" s="764">
        <v>59.11861290241</v>
      </c>
      <c r="S46" s="721"/>
      <c r="T46" s="739">
        <v>-23.955965659122398</v>
      </c>
      <c r="U46" s="722">
        <v>-15.653527389133499</v>
      </c>
      <c r="V46" s="722">
        <v>-2.8696887911008</v>
      </c>
      <c r="W46" s="722">
        <v>1.7687883180014601</v>
      </c>
      <c r="X46" s="722">
        <v>8.0988685323710197</v>
      </c>
      <c r="Y46" s="740">
        <v>-5.9409455414860597</v>
      </c>
      <c r="Z46" s="722"/>
      <c r="AA46" s="732">
        <v>9.5257754509930308</v>
      </c>
      <c r="AB46" s="746">
        <v>23.388496025605502</v>
      </c>
      <c r="AC46" s="733">
        <v>16.115885626192501</v>
      </c>
      <c r="AD46" s="722"/>
      <c r="AE46" s="744">
        <v>-0.21633943910174699</v>
      </c>
      <c r="AF46" s="38"/>
      <c r="AG46" s="796">
        <v>45.1684730275093</v>
      </c>
      <c r="AH46" s="772">
        <v>54.503278832981501</v>
      </c>
      <c r="AI46" s="772">
        <v>56.844914139731202</v>
      </c>
      <c r="AJ46" s="772">
        <v>61.489882409567102</v>
      </c>
      <c r="AK46" s="772">
        <v>53.570731463815001</v>
      </c>
      <c r="AL46" s="797">
        <v>54.3152608076375</v>
      </c>
      <c r="AM46" s="772"/>
      <c r="AN46" s="804">
        <v>58.4274989276892</v>
      </c>
      <c r="AO46" s="812">
        <v>59.230936090281098</v>
      </c>
      <c r="AP46" s="805">
        <v>58.829217508985202</v>
      </c>
      <c r="AQ46" s="772"/>
      <c r="AR46" s="810">
        <v>55.605928110918597</v>
      </c>
      <c r="AS46" s="769"/>
      <c r="AT46" s="785">
        <v>1.0023357931089401</v>
      </c>
      <c r="AU46" s="770">
        <v>6.3888876450237104</v>
      </c>
      <c r="AV46" s="770">
        <v>-0.28872161077006903</v>
      </c>
      <c r="AW46" s="770">
        <v>19.1075366938468</v>
      </c>
      <c r="AX46" s="770">
        <v>5.56850035460059</v>
      </c>
      <c r="AY46" s="786">
        <v>6.3624113972479703</v>
      </c>
      <c r="AZ46" s="770"/>
      <c r="BA46" s="779">
        <v>6.4921167312288297</v>
      </c>
      <c r="BB46" s="792">
        <v>8.6829668006604201</v>
      </c>
      <c r="BC46" s="780">
        <v>7.5838683824196096</v>
      </c>
      <c r="BD46" s="770"/>
      <c r="BE46" s="790">
        <v>6.7282700654808396</v>
      </c>
    </row>
    <row r="47" spans="1:70" x14ac:dyDescent="0.2">
      <c r="A47" s="20" t="s">
        <v>109</v>
      </c>
      <c r="B47" s="2" t="s">
        <v>20</v>
      </c>
      <c r="D47" s="24" t="s">
        <v>91</v>
      </c>
      <c r="E47" s="27" t="s">
        <v>92</v>
      </c>
      <c r="G47" s="750">
        <v>32.042071745165799</v>
      </c>
      <c r="H47" s="725">
        <v>46.568785008036599</v>
      </c>
      <c r="I47" s="725">
        <v>50.6943003263357</v>
      </c>
      <c r="J47" s="725">
        <v>52.230716721055899</v>
      </c>
      <c r="K47" s="725">
        <v>50.009786177000599</v>
      </c>
      <c r="L47" s="751">
        <v>46.309131995518896</v>
      </c>
      <c r="M47" s="725"/>
      <c r="N47" s="758">
        <v>50.943031269787099</v>
      </c>
      <c r="O47" s="766">
        <v>50.736313136233001</v>
      </c>
      <c r="P47" s="759">
        <v>50.839672203009997</v>
      </c>
      <c r="Q47" s="725"/>
      <c r="R47" s="764">
        <v>47.6035720548021</v>
      </c>
      <c r="S47" s="721"/>
      <c r="T47" s="739">
        <v>-20.7925814207203</v>
      </c>
      <c r="U47" s="722">
        <v>-4.3600062792789798</v>
      </c>
      <c r="V47" s="722">
        <v>1.1215814143265801</v>
      </c>
      <c r="W47" s="722">
        <v>2.7544788491624201</v>
      </c>
      <c r="X47" s="722">
        <v>8.0178067634551908</v>
      </c>
      <c r="Y47" s="740">
        <v>-2.0557104311862702</v>
      </c>
      <c r="Z47" s="722"/>
      <c r="AA47" s="732">
        <v>12.510856022256499</v>
      </c>
      <c r="AB47" s="746">
        <v>22.2644125940656</v>
      </c>
      <c r="AC47" s="733">
        <v>17.1751355985215</v>
      </c>
      <c r="AD47" s="722"/>
      <c r="AE47" s="744">
        <v>3.1078568583072701</v>
      </c>
      <c r="AF47" s="38"/>
      <c r="AG47" s="796">
        <v>40.052006767736302</v>
      </c>
      <c r="AH47" s="772">
        <v>48.766111412034597</v>
      </c>
      <c r="AI47" s="772">
        <v>48.117325587764498</v>
      </c>
      <c r="AJ47" s="772">
        <v>49.048262137044901</v>
      </c>
      <c r="AK47" s="772">
        <v>46.1263913810944</v>
      </c>
      <c r="AL47" s="797">
        <v>46.422032687869397</v>
      </c>
      <c r="AM47" s="772"/>
      <c r="AN47" s="804">
        <v>56.533577028425299</v>
      </c>
      <c r="AO47" s="812">
        <v>54.019974983261299</v>
      </c>
      <c r="AP47" s="805">
        <v>55.276776005843303</v>
      </c>
      <c r="AQ47" s="772"/>
      <c r="AR47" s="810">
        <v>48.951787771235303</v>
      </c>
      <c r="AS47" s="769"/>
      <c r="AT47" s="785">
        <v>3.9096296288105301</v>
      </c>
      <c r="AU47" s="770">
        <v>13.960527334664899</v>
      </c>
      <c r="AV47" s="770">
        <v>8.4146140444459991</v>
      </c>
      <c r="AW47" s="770">
        <v>15.600713301546801</v>
      </c>
      <c r="AX47" s="770">
        <v>0.63511171618408102</v>
      </c>
      <c r="AY47" s="786">
        <v>8.4699130109517302</v>
      </c>
      <c r="AZ47" s="770"/>
      <c r="BA47" s="779">
        <v>11.035577797108299</v>
      </c>
      <c r="BB47" s="792">
        <v>9.2375535937953899</v>
      </c>
      <c r="BC47" s="780">
        <v>10.149670157019701</v>
      </c>
      <c r="BD47" s="770"/>
      <c r="BE47" s="790">
        <v>9.0045299644370704</v>
      </c>
    </row>
    <row r="48" spans="1:70" x14ac:dyDescent="0.2">
      <c r="A48" s="20" t="s">
        <v>110</v>
      </c>
      <c r="B48" s="2" t="s">
        <v>21</v>
      </c>
      <c r="D48" s="24" t="s">
        <v>91</v>
      </c>
      <c r="E48" s="27" t="s">
        <v>92</v>
      </c>
      <c r="G48" s="750">
        <v>28.7111513327601</v>
      </c>
      <c r="H48" s="725">
        <v>36.305365864144399</v>
      </c>
      <c r="I48" s="725">
        <v>37.644522785898502</v>
      </c>
      <c r="J48" s="725">
        <v>37.854476354256199</v>
      </c>
      <c r="K48" s="725">
        <v>35.974792777300003</v>
      </c>
      <c r="L48" s="751">
        <v>35.298061822871801</v>
      </c>
      <c r="M48" s="725"/>
      <c r="N48" s="758">
        <v>37.281949699054103</v>
      </c>
      <c r="O48" s="766">
        <v>37.144743336199397</v>
      </c>
      <c r="P48" s="759">
        <v>37.213346517626803</v>
      </c>
      <c r="Q48" s="725"/>
      <c r="R48" s="764">
        <v>35.845286021373198</v>
      </c>
      <c r="S48" s="721"/>
      <c r="T48" s="739">
        <v>-17.813092799412601</v>
      </c>
      <c r="U48" s="722">
        <v>-4.22589110152009</v>
      </c>
      <c r="V48" s="722">
        <v>1.2726384902422201</v>
      </c>
      <c r="W48" s="722">
        <v>-2.5548001551524</v>
      </c>
      <c r="X48" s="722">
        <v>-2.0090694884581302</v>
      </c>
      <c r="Y48" s="740">
        <v>-4.8939065766349401</v>
      </c>
      <c r="Z48" s="722"/>
      <c r="AA48" s="732">
        <v>4.0097657773134001</v>
      </c>
      <c r="AB48" s="746">
        <v>11.0956964758069</v>
      </c>
      <c r="AC48" s="733">
        <v>7.4294959629610702</v>
      </c>
      <c r="AD48" s="722"/>
      <c r="AE48" s="744">
        <v>-1.5438784535133401</v>
      </c>
      <c r="AF48" s="38"/>
      <c r="AG48" s="796">
        <v>30.514386047658299</v>
      </c>
      <c r="AH48" s="772">
        <v>35.214404484987497</v>
      </c>
      <c r="AI48" s="772">
        <v>34.192255892977698</v>
      </c>
      <c r="AJ48" s="772">
        <v>34.232322781892798</v>
      </c>
      <c r="AK48" s="772">
        <v>33.224224298864797</v>
      </c>
      <c r="AL48" s="797">
        <v>33.475563424978802</v>
      </c>
      <c r="AM48" s="772"/>
      <c r="AN48" s="804">
        <v>38.215184966632997</v>
      </c>
      <c r="AO48" s="812">
        <v>37.731494002532003</v>
      </c>
      <c r="AP48" s="805">
        <v>37.973339484582503</v>
      </c>
      <c r="AQ48" s="772"/>
      <c r="AR48" s="810">
        <v>34.759988709721803</v>
      </c>
      <c r="AS48" s="769"/>
      <c r="AT48" s="785">
        <v>-3.54211351529004</v>
      </c>
      <c r="AU48" s="770">
        <v>6.4386689826576999</v>
      </c>
      <c r="AV48" s="770">
        <v>1.91001035513314</v>
      </c>
      <c r="AW48" s="770">
        <v>3.4798916176664898</v>
      </c>
      <c r="AX48" s="770">
        <v>-5.3463482416152601</v>
      </c>
      <c r="AY48" s="786">
        <v>0.55707972646097903</v>
      </c>
      <c r="AZ48" s="770"/>
      <c r="BA48" s="779">
        <v>2.8367378508491998</v>
      </c>
      <c r="BB48" s="792">
        <v>3.9821061933702002</v>
      </c>
      <c r="BC48" s="780">
        <v>3.4026033980199601</v>
      </c>
      <c r="BD48" s="770"/>
      <c r="BE48" s="790">
        <v>1.4283017450901301</v>
      </c>
    </row>
    <row r="49" spans="1:57" x14ac:dyDescent="0.2">
      <c r="A49" s="21" t="s">
        <v>111</v>
      </c>
      <c r="B49" s="2" t="s">
        <v>22</v>
      </c>
      <c r="D49" s="24" t="s">
        <v>91</v>
      </c>
      <c r="E49" s="27" t="s">
        <v>92</v>
      </c>
      <c r="G49" s="750">
        <v>24.3724637345451</v>
      </c>
      <c r="H49" s="725">
        <v>26.825046699519</v>
      </c>
      <c r="I49" s="725">
        <v>27.0889656112602</v>
      </c>
      <c r="J49" s="725">
        <v>27.4935327185812</v>
      </c>
      <c r="K49" s="725">
        <v>27.251687494467198</v>
      </c>
      <c r="L49" s="751">
        <v>26.606339251674498</v>
      </c>
      <c r="M49" s="725"/>
      <c r="N49" s="758">
        <v>27.508862675204298</v>
      </c>
      <c r="O49" s="766">
        <v>28.267458629643802</v>
      </c>
      <c r="P49" s="759">
        <v>27.888160652423998</v>
      </c>
      <c r="Q49" s="725"/>
      <c r="R49" s="764">
        <v>26.972573937602998</v>
      </c>
      <c r="S49" s="721"/>
      <c r="T49" s="739">
        <v>-6.1388651550751403</v>
      </c>
      <c r="U49" s="722">
        <v>1.3943503769519401</v>
      </c>
      <c r="V49" s="722">
        <v>-1.7286255645703299</v>
      </c>
      <c r="W49" s="722">
        <v>-4.4983297838222802E-2</v>
      </c>
      <c r="X49" s="722">
        <v>2.9600489217428301</v>
      </c>
      <c r="Y49" s="740">
        <v>-0.694645204711555</v>
      </c>
      <c r="Z49" s="722"/>
      <c r="AA49" s="732">
        <v>-0.82366385250992402</v>
      </c>
      <c r="AB49" s="746">
        <v>5.5920457008416999</v>
      </c>
      <c r="AC49" s="733">
        <v>2.3272886430605202</v>
      </c>
      <c r="AD49" s="722"/>
      <c r="AE49" s="744">
        <v>0.179333923126971</v>
      </c>
      <c r="AG49" s="796">
        <v>24.933038158574099</v>
      </c>
      <c r="AH49" s="772">
        <v>26.572749247543399</v>
      </c>
      <c r="AI49" s="772">
        <v>26.037983189235401</v>
      </c>
      <c r="AJ49" s="772">
        <v>26.539573984183601</v>
      </c>
      <c r="AK49" s="772">
        <v>26.236412243648299</v>
      </c>
      <c r="AL49" s="797">
        <v>26.063948027536799</v>
      </c>
      <c r="AM49" s="772"/>
      <c r="AN49" s="804">
        <v>28.116799554427601</v>
      </c>
      <c r="AO49" s="812">
        <v>28.362466365929901</v>
      </c>
      <c r="AP49" s="805">
        <v>28.239632960178799</v>
      </c>
      <c r="AQ49" s="772"/>
      <c r="AR49" s="810">
        <v>26.685570983797898</v>
      </c>
      <c r="AS49" s="769"/>
      <c r="AT49" s="785">
        <v>0.33228030867984198</v>
      </c>
      <c r="AU49" s="770">
        <v>5.3969841619266097</v>
      </c>
      <c r="AV49" s="770">
        <v>-0.96899243991366601</v>
      </c>
      <c r="AW49" s="770">
        <v>2.8932779052676501</v>
      </c>
      <c r="AX49" s="770">
        <v>-1.26273922930157</v>
      </c>
      <c r="AY49" s="786">
        <v>1.2431346065786899</v>
      </c>
      <c r="AZ49" s="770"/>
      <c r="BA49" s="779">
        <v>-3.1901535501932101</v>
      </c>
      <c r="BB49" s="792">
        <v>-0.122903503787544</v>
      </c>
      <c r="BC49" s="780">
        <v>-1.6737751530384399</v>
      </c>
      <c r="BD49" s="770"/>
      <c r="BE49" s="790">
        <v>0.34458864369655501</v>
      </c>
    </row>
    <row r="50" spans="1:57" x14ac:dyDescent="0.2">
      <c r="A50" s="33" t="s">
        <v>48</v>
      </c>
      <c r="B50" t="s">
        <v>48</v>
      </c>
      <c r="D50" s="24" t="s">
        <v>91</v>
      </c>
      <c r="E50" s="27" t="s">
        <v>92</v>
      </c>
      <c r="G50" s="750">
        <v>29.1197420801794</v>
      </c>
      <c r="H50" s="725">
        <v>50.917188113260401</v>
      </c>
      <c r="I50" s="725">
        <v>56.370086907765597</v>
      </c>
      <c r="J50" s="725">
        <v>56.127541351275497</v>
      </c>
      <c r="K50" s="725">
        <v>51.220190636389098</v>
      </c>
      <c r="L50" s="751">
        <v>48.750949817774</v>
      </c>
      <c r="M50" s="725"/>
      <c r="N50" s="758">
        <v>49.406972245584498</v>
      </c>
      <c r="O50" s="766">
        <v>47.941090552284798</v>
      </c>
      <c r="P50" s="759">
        <v>48.674031398934602</v>
      </c>
      <c r="Q50" s="725"/>
      <c r="R50" s="764">
        <v>48.728973126676998</v>
      </c>
      <c r="S50" s="721"/>
      <c r="T50" s="739">
        <v>-31.675371627794998</v>
      </c>
      <c r="U50" s="722">
        <v>-4.6231273684823497</v>
      </c>
      <c r="V50" s="722">
        <v>-12.0696340701486</v>
      </c>
      <c r="W50" s="722">
        <v>-12.7471247426194</v>
      </c>
      <c r="X50" s="722">
        <v>-13.1909024130423</v>
      </c>
      <c r="Y50" s="740">
        <v>-14.002283267746501</v>
      </c>
      <c r="Z50" s="722"/>
      <c r="AA50" s="732">
        <v>-11.583760640408901</v>
      </c>
      <c r="AB50" s="746">
        <v>4.6954544385920398</v>
      </c>
      <c r="AC50" s="733">
        <v>-4.2518599014201497</v>
      </c>
      <c r="AD50" s="722"/>
      <c r="AE50" s="744">
        <v>-11.428151042278399</v>
      </c>
      <c r="AG50" s="796">
        <v>40.251564339781297</v>
      </c>
      <c r="AH50" s="772">
        <v>53.033906644238797</v>
      </c>
      <c r="AI50" s="772">
        <v>53.257792963274397</v>
      </c>
      <c r="AJ50" s="772">
        <v>54.727457947855299</v>
      </c>
      <c r="AK50" s="772">
        <v>49.415179422483803</v>
      </c>
      <c r="AL50" s="797">
        <v>50.137180263526702</v>
      </c>
      <c r="AM50" s="772"/>
      <c r="AN50" s="804">
        <v>54.924119708438397</v>
      </c>
      <c r="AO50" s="812">
        <v>51.2545458368376</v>
      </c>
      <c r="AP50" s="805">
        <v>53.089332772638002</v>
      </c>
      <c r="AQ50" s="772"/>
      <c r="AR50" s="810">
        <v>50.980652408987098</v>
      </c>
      <c r="AS50" s="769"/>
      <c r="AT50" s="785">
        <v>-14.582950123904601</v>
      </c>
      <c r="AU50" s="770">
        <v>-7.2900652948599198</v>
      </c>
      <c r="AV50" s="770">
        <v>-17.3622407455609</v>
      </c>
      <c r="AW50" s="770">
        <v>-3.2792593544214799</v>
      </c>
      <c r="AX50" s="770">
        <v>-16.813436917706099</v>
      </c>
      <c r="AY50" s="786">
        <v>-11.9657814759562</v>
      </c>
      <c r="AZ50" s="770"/>
      <c r="BA50" s="779">
        <v>-13.0417978448975</v>
      </c>
      <c r="BB50" s="792">
        <v>-8.9505012469388099</v>
      </c>
      <c r="BC50" s="780">
        <v>-11.113771283960199</v>
      </c>
      <c r="BD50" s="770"/>
      <c r="BE50" s="790">
        <v>-11.713701969917</v>
      </c>
    </row>
    <row r="51" spans="1:57" x14ac:dyDescent="0.2">
      <c r="A51" s="109" t="s">
        <v>53</v>
      </c>
      <c r="B51" t="s">
        <v>53</v>
      </c>
      <c r="D51" s="24" t="s">
        <v>91</v>
      </c>
      <c r="E51" s="27" t="s">
        <v>92</v>
      </c>
      <c r="G51" s="750">
        <v>24.208670438472399</v>
      </c>
      <c r="H51" s="725">
        <v>31.090389753261</v>
      </c>
      <c r="I51" s="725">
        <v>33.004376866257999</v>
      </c>
      <c r="J51" s="725">
        <v>33.026797108282203</v>
      </c>
      <c r="K51" s="725">
        <v>31.520727644192899</v>
      </c>
      <c r="L51" s="751">
        <v>30.570192362093302</v>
      </c>
      <c r="M51" s="725"/>
      <c r="N51" s="758">
        <v>30.9520037718057</v>
      </c>
      <c r="O51" s="766">
        <v>34.677859500235698</v>
      </c>
      <c r="P51" s="759">
        <v>32.814931636020702</v>
      </c>
      <c r="Q51" s="725"/>
      <c r="R51" s="764">
        <v>31.211546440358301</v>
      </c>
      <c r="S51" s="721"/>
      <c r="T51" s="739">
        <v>-35.737418039115902</v>
      </c>
      <c r="U51" s="722">
        <v>-11.643659467864101</v>
      </c>
      <c r="V51" s="722">
        <v>-1.41111901869941</v>
      </c>
      <c r="W51" s="722">
        <v>-5.0411922935689697</v>
      </c>
      <c r="X51" s="722">
        <v>6.3180467167346697</v>
      </c>
      <c r="Y51" s="740">
        <v>-10.489662640631501</v>
      </c>
      <c r="Z51" s="722"/>
      <c r="AA51" s="732">
        <v>4.0015194631577797</v>
      </c>
      <c r="AB51" s="746">
        <v>18.266881608705699</v>
      </c>
      <c r="AC51" s="733">
        <v>11.0811536940918</v>
      </c>
      <c r="AD51" s="722"/>
      <c r="AE51" s="744">
        <v>-4.94480732939852</v>
      </c>
      <c r="AG51" s="796">
        <v>29.167870894232198</v>
      </c>
      <c r="AH51" s="772">
        <v>34.659566635234903</v>
      </c>
      <c r="AI51" s="772">
        <v>32.848147493320702</v>
      </c>
      <c r="AJ51" s="772">
        <v>32.2015283671224</v>
      </c>
      <c r="AK51" s="772">
        <v>31.650250667923899</v>
      </c>
      <c r="AL51" s="797">
        <v>32.105472811566798</v>
      </c>
      <c r="AM51" s="772"/>
      <c r="AN51" s="804">
        <v>39.022533003300303</v>
      </c>
      <c r="AO51" s="812">
        <v>39.637067421027801</v>
      </c>
      <c r="AP51" s="805">
        <v>39.329800212164002</v>
      </c>
      <c r="AQ51" s="772"/>
      <c r="AR51" s="810">
        <v>34.1695663545946</v>
      </c>
      <c r="AS51" s="769"/>
      <c r="AT51" s="785">
        <v>-9.3670465214746699</v>
      </c>
      <c r="AU51" s="770">
        <v>9.0864183011729995</v>
      </c>
      <c r="AV51" s="770">
        <v>4.4966792722662197</v>
      </c>
      <c r="AW51" s="770">
        <v>7.6560445023059298</v>
      </c>
      <c r="AX51" s="770">
        <v>-5.8083301130718201</v>
      </c>
      <c r="AY51" s="786">
        <v>1.02218691729142</v>
      </c>
      <c r="AZ51" s="770"/>
      <c r="BA51" s="779">
        <v>-0.99331755882009298</v>
      </c>
      <c r="BB51" s="792">
        <v>2.81687664643683</v>
      </c>
      <c r="BC51" s="780">
        <v>0.89069413841013301</v>
      </c>
      <c r="BD51" s="770"/>
      <c r="BE51" s="790">
        <v>0.97890607701031696</v>
      </c>
    </row>
    <row r="52" spans="1:57" x14ac:dyDescent="0.2">
      <c r="A52" s="110" t="s">
        <v>60</v>
      </c>
      <c r="B52" t="s">
        <v>60</v>
      </c>
      <c r="D52" s="24" t="s">
        <v>91</v>
      </c>
      <c r="E52" s="27" t="s">
        <v>92</v>
      </c>
      <c r="G52" s="752">
        <v>38.418937841530003</v>
      </c>
      <c r="H52" s="753">
        <v>57.506482240437101</v>
      </c>
      <c r="I52" s="753">
        <v>59.461048497267697</v>
      </c>
      <c r="J52" s="753">
        <v>64.025928961748605</v>
      </c>
      <c r="K52" s="753">
        <v>61.524094945355102</v>
      </c>
      <c r="L52" s="754">
        <v>56.187298497267697</v>
      </c>
      <c r="M52" s="725"/>
      <c r="N52" s="760">
        <v>50.234265710382502</v>
      </c>
      <c r="O52" s="761">
        <v>50.537783469945303</v>
      </c>
      <c r="P52" s="762">
        <v>50.386024590163899</v>
      </c>
      <c r="Q52" s="725"/>
      <c r="R52" s="765">
        <v>54.529791666666597</v>
      </c>
      <c r="S52" s="721"/>
      <c r="T52" s="741">
        <v>-27.6598982210065</v>
      </c>
      <c r="U52" s="742">
        <v>-10.416508627527</v>
      </c>
      <c r="V52" s="742">
        <v>39.350784868867002</v>
      </c>
      <c r="W52" s="742">
        <v>103.18830985345799</v>
      </c>
      <c r="X52" s="742">
        <v>88.746929533317996</v>
      </c>
      <c r="Y52" s="743">
        <v>25.374027482200098</v>
      </c>
      <c r="Z52" s="722"/>
      <c r="AA52" s="734">
        <v>0.32554567524377798</v>
      </c>
      <c r="AB52" s="735">
        <v>50.007975394705099</v>
      </c>
      <c r="AC52" s="736">
        <v>20.308565883881599</v>
      </c>
      <c r="AD52" s="722"/>
      <c r="AE52" s="745">
        <v>23.995747401720099</v>
      </c>
      <c r="AG52" s="798">
        <v>44.844792520491801</v>
      </c>
      <c r="AH52" s="799">
        <v>52.744670423497197</v>
      </c>
      <c r="AI52" s="799">
        <v>51.856593237704899</v>
      </c>
      <c r="AJ52" s="799">
        <v>52.612067110655701</v>
      </c>
      <c r="AK52" s="799">
        <v>48.4698113046448</v>
      </c>
      <c r="AL52" s="800">
        <v>50.105586919398903</v>
      </c>
      <c r="AM52" s="772"/>
      <c r="AN52" s="806">
        <v>46.910720628415298</v>
      </c>
      <c r="AO52" s="807">
        <v>45.211006659836002</v>
      </c>
      <c r="AP52" s="808">
        <v>46.060863644125597</v>
      </c>
      <c r="AQ52" s="772"/>
      <c r="AR52" s="811">
        <v>48.949951697892203</v>
      </c>
      <c r="AS52" s="769"/>
      <c r="AT52" s="787">
        <v>6.8737463227297999</v>
      </c>
      <c r="AU52" s="788">
        <v>10.0149067182045</v>
      </c>
      <c r="AV52" s="788">
        <v>13.7838712033642</v>
      </c>
      <c r="AW52" s="788">
        <v>32.650771077967697</v>
      </c>
      <c r="AX52" s="788">
        <v>16.493322289582999</v>
      </c>
      <c r="AY52" s="789">
        <v>15.5849736243844</v>
      </c>
      <c r="AZ52" s="770"/>
      <c r="BA52" s="781">
        <v>2.8621775970005001</v>
      </c>
      <c r="BB52" s="782">
        <v>14.0308564964475</v>
      </c>
      <c r="BC52" s="783">
        <v>8.05629291575727</v>
      </c>
      <c r="BD52" s="770"/>
      <c r="BE52" s="791">
        <v>13.459664653408</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topLeftCell="A2" zoomScaleNormal="100" zoomScaleSheetLayoutView="100" workbookViewId="0">
      <selection activeCell="H9" sqref="H9"/>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0"/>
      <c r="B1" s="10" t="s">
        <v>120</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row>
    <row r="2" spans="1:50" ht="84" customHeight="1" x14ac:dyDescent="0.35">
      <c r="A2" s="10"/>
      <c r="B2" s="11"/>
      <c r="C2" s="12"/>
      <c r="D2" s="10"/>
      <c r="E2" s="10"/>
      <c r="F2" s="10"/>
      <c r="G2" s="10"/>
      <c r="H2" s="10"/>
      <c r="I2" s="10"/>
      <c r="J2" s="10"/>
      <c r="K2" s="13"/>
      <c r="L2" s="10"/>
      <c r="M2" s="1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row>
    <row r="3" spans="1:50" ht="15" customHeight="1" x14ac:dyDescent="0.35">
      <c r="A3" s="10"/>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row>
    <row r="4" spans="1:50" ht="15" customHeight="1" x14ac:dyDescent="0.25">
      <c r="A4" s="14" t="s">
        <v>121</v>
      </c>
      <c r="B4" s="15"/>
      <c r="C4" s="15"/>
      <c r="D4" s="15"/>
      <c r="E4" s="15"/>
      <c r="F4" s="15"/>
      <c r="G4" s="15"/>
      <c r="H4" s="15"/>
      <c r="I4" s="15"/>
      <c r="J4" s="15"/>
      <c r="K4" s="15"/>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row>
    <row r="5" spans="1:50" ht="15" customHeight="1" x14ac:dyDescent="0.25">
      <c r="A5" s="219" t="str">
        <f>HYPERLINK("http://www.str.com/data-insights/resources/glossary", "For all STR definitions, please visit www.str.com/data-insights/resources/glossary")</f>
        <v>For all STR definitions, please visit www.str.com/data-insights/resources/glossary</v>
      </c>
      <c r="B5" s="219"/>
      <c r="C5" s="219"/>
      <c r="D5" s="219"/>
      <c r="E5" s="219"/>
      <c r="F5" s="219"/>
      <c r="G5" s="15"/>
      <c r="H5" s="15"/>
      <c r="I5" s="15"/>
      <c r="J5" s="15"/>
      <c r="K5" s="15"/>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row>
    <row r="6" spans="1:50" ht="15" customHeight="1" x14ac:dyDescent="0.25">
      <c r="A6" s="15"/>
      <c r="B6" s="15"/>
      <c r="C6" s="15"/>
      <c r="D6" s="15"/>
      <c r="E6" s="15"/>
      <c r="F6" s="15"/>
      <c r="G6" s="15"/>
      <c r="H6" s="15"/>
      <c r="I6" s="15"/>
      <c r="J6" s="15"/>
      <c r="K6" s="15"/>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row>
    <row r="7" spans="1:50" ht="15" customHeight="1" x14ac:dyDescent="0.25">
      <c r="A7" s="15"/>
      <c r="B7" s="15"/>
      <c r="C7" s="15"/>
      <c r="D7" s="15"/>
      <c r="E7" s="15"/>
      <c r="F7" s="15"/>
      <c r="G7" s="15"/>
      <c r="H7" s="15"/>
      <c r="I7" s="15"/>
      <c r="J7" s="15"/>
      <c r="K7" s="15"/>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row>
    <row r="8" spans="1:50" ht="15" customHeight="1" x14ac:dyDescent="0.25">
      <c r="A8" s="14" t="s">
        <v>122</v>
      </c>
      <c r="B8" s="15"/>
      <c r="C8" s="15"/>
      <c r="D8" s="15"/>
      <c r="E8" s="15"/>
      <c r="F8" s="15"/>
      <c r="G8" s="15"/>
      <c r="H8" s="15"/>
      <c r="I8" s="15"/>
      <c r="J8" s="15"/>
      <c r="K8" s="15"/>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5" customHeight="1" x14ac:dyDescent="0.25">
      <c r="A9" s="219" t="str">
        <f>HYPERLINK("http://www.str.com/data-insights/resources/FAQ", "For all STR FAQs, please click here or visit http://www.str.com/data-insights/resources/FAQ")</f>
        <v>For all STR FAQs, please click here or visit http://www.str.com/data-insights/resources/FAQ</v>
      </c>
      <c r="B9" s="219"/>
      <c r="C9" s="219"/>
      <c r="D9" s="219"/>
      <c r="E9" s="219"/>
      <c r="F9" s="219"/>
      <c r="G9" s="15"/>
      <c r="H9" s="15"/>
      <c r="I9" s="15"/>
      <c r="J9" s="15"/>
      <c r="K9" s="15"/>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row>
    <row r="10" spans="1:50" ht="15" customHeight="1" x14ac:dyDescent="0.25">
      <c r="A10" s="15"/>
      <c r="B10" s="15"/>
      <c r="C10" s="15"/>
      <c r="D10" s="15"/>
      <c r="E10" s="15"/>
      <c r="F10" s="15"/>
      <c r="G10" s="15"/>
      <c r="H10" s="15"/>
      <c r="I10" s="15"/>
      <c r="J10" s="15"/>
      <c r="K10" s="15"/>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row>
    <row r="11" spans="1:50" ht="15" customHeight="1" x14ac:dyDescent="0.25">
      <c r="A11" s="15"/>
      <c r="B11" s="15"/>
      <c r="C11" s="15"/>
      <c r="D11" s="15"/>
      <c r="E11" s="15"/>
      <c r="F11" s="15"/>
      <c r="G11" s="15"/>
      <c r="H11" s="15"/>
      <c r="I11" s="15"/>
      <c r="J11" s="15"/>
      <c r="K11" s="15"/>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row>
    <row r="12" spans="1:50" ht="15" customHeight="1" x14ac:dyDescent="0.25">
      <c r="A12" s="219" t="str">
        <f>HYPERLINK("http://www.str.com/contact", "For additional support, please contact your regional office")</f>
        <v>For additional support, please contact your regional office</v>
      </c>
      <c r="B12" s="219"/>
      <c r="C12" s="219"/>
      <c r="D12" s="219"/>
      <c r="E12" s="219"/>
      <c r="F12" s="219"/>
      <c r="G12" s="219"/>
      <c r="H12" s="219"/>
      <c r="I12" s="219"/>
      <c r="J12" s="219"/>
      <c r="K12" s="15"/>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row>
    <row r="13" spans="1:50" ht="15" customHeight="1" x14ac:dyDescent="0.25">
      <c r="A13" s="15"/>
      <c r="B13" s="15"/>
      <c r="C13" s="15"/>
      <c r="D13" s="15"/>
      <c r="E13" s="15"/>
      <c r="F13" s="15"/>
      <c r="G13" s="15"/>
      <c r="H13" s="15"/>
      <c r="I13" s="15"/>
      <c r="J13" s="15"/>
      <c r="K13" s="15"/>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50" ht="16.5" customHeight="1" x14ac:dyDescent="0.25">
      <c r="A14" s="218" t="str">
        <f>HYPERLINK("http://www.hotelnewsnow.com/", "For the latest in industry news, visit HotelNewsNow.com.")</f>
        <v>For the latest in industry news, visit HotelNewsNow.com.</v>
      </c>
      <c r="B14" s="218"/>
      <c r="C14" s="218"/>
      <c r="D14" s="218"/>
      <c r="E14" s="218"/>
      <c r="F14" s="218"/>
      <c r="G14" s="218"/>
      <c r="H14" s="218"/>
      <c r="I14" s="218"/>
      <c r="J14" s="16"/>
      <c r="K14" s="15"/>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row>
    <row r="15" spans="1:50" ht="15" customHeight="1" x14ac:dyDescent="0.25">
      <c r="A15" s="218" t="str">
        <f>HYPERLINK("http://www.hoteldataconference.com/", "To learn more about the Hotel Data Conference, visit HotelDataConference.com.")</f>
        <v>To learn more about the Hotel Data Conference, visit HotelDataConference.com.</v>
      </c>
      <c r="B15" s="218"/>
      <c r="C15" s="218"/>
      <c r="D15" s="218"/>
      <c r="E15" s="218"/>
      <c r="F15" s="218"/>
      <c r="G15" s="218"/>
      <c r="H15" s="218"/>
      <c r="I15" s="218"/>
      <c r="J15" s="16"/>
      <c r="K15" s="16"/>
      <c r="L15" s="16"/>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row>
    <row r="16" spans="1:50" ht="15" customHeight="1" x14ac:dyDescent="0.25">
      <c r="A16" s="10"/>
      <c r="B16" s="10"/>
      <c r="C16" s="17"/>
      <c r="D16" s="17"/>
      <c r="E16" s="17"/>
      <c r="F16" s="17"/>
      <c r="G16" s="17"/>
      <c r="H16" s="17"/>
      <c r="I16" s="17"/>
      <c r="J16" s="17"/>
      <c r="K16" s="17"/>
      <c r="L16" s="17"/>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row>
    <row r="17" spans="1:50" ht="15"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row>
    <row r="18" spans="1:50" ht="1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row>
    <row r="19" spans="1:50" ht="1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row>
    <row r="20" spans="1:50" ht="15"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row>
    <row r="21" spans="1:50" ht="1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row>
    <row r="22" spans="1:50" ht="1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row>
    <row r="23" spans="1:50" ht="1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row>
    <row r="24" spans="1:50" ht="1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row>
    <row r="25" spans="1:50" ht="1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row>
    <row r="26" spans="1:50" ht="15"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50" ht="1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row>
    <row r="28" spans="1:50" ht="1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row>
    <row r="29" spans="1:50" ht="1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row>
    <row r="30" spans="1:50" ht="1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row>
    <row r="31" spans="1:50" ht="1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row>
    <row r="32" spans="1:50" ht="1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row>
    <row r="33" spans="1:50" ht="1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row>
    <row r="34" spans="1:50" ht="1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row>
    <row r="35" spans="1:50" ht="1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row>
    <row r="36" spans="1:50" ht="1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row>
    <row r="37" spans="1:50" ht="1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row>
    <row r="38" spans="1:50" ht="1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row>
    <row r="39" spans="1:50" ht="1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row>
    <row r="40" spans="1:50" ht="1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row>
    <row r="41" spans="1:50" ht="1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row>
    <row r="42" spans="1:50" ht="1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row>
    <row r="43" spans="1:50" ht="1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row>
    <row r="44" spans="1:50" ht="1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row>
    <row r="45" spans="1:50" ht="1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row>
    <row r="46" spans="1:50" ht="1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row>
    <row r="47" spans="1:50" ht="1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row>
    <row r="48" spans="1:50" ht="1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row>
    <row r="49" spans="1:50" ht="1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row>
    <row r="50" spans="1:50" ht="1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row>
    <row r="51" spans="1:50" ht="1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row>
    <row r="52" spans="1:50" ht="1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row>
    <row r="53" spans="1:50" ht="1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row>
    <row r="54" spans="1:50" ht="1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row>
    <row r="55" spans="1:50" ht="1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row>
    <row r="56" spans="1:50" ht="1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row>
    <row r="57" spans="1:50" ht="1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row>
    <row r="58" spans="1:50" ht="1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50"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row>
    <row r="60" spans="1:50" ht="1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50" ht="1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row>
    <row r="62" spans="1:50" ht="1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row>
    <row r="63" spans="1:50" ht="1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row>
    <row r="64" spans="1:50" ht="1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1:50" ht="1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row>
    <row r="66" spans="1:50" ht="1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1:50" ht="1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row>
    <row r="68" spans="1:50" ht="1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row>
    <row r="69" spans="1:50" ht="1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row>
    <row r="70" spans="1:50" ht="1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row>
    <row r="71" spans="1:50" ht="1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row>
    <row r="72" spans="1:50"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row>
    <row r="73" spans="1:50" ht="1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row>
    <row r="74" spans="1:50" ht="1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row>
    <row r="75" spans="1:50" ht="1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row>
    <row r="76" spans="1:50" ht="1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row>
    <row r="77" spans="1:50" ht="1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row>
    <row r="78" spans="1:50" ht="1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row>
    <row r="79" spans="1:50"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row>
    <row r="80" spans="1:50" ht="1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row>
    <row r="81" spans="1:50" ht="1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row>
    <row r="82" spans="1:50" ht="1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row>
    <row r="83" spans="1:50" ht="1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row>
    <row r="84" spans="1:50" ht="1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row>
    <row r="85" spans="1:50" ht="1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row>
    <row r="86" spans="1:50" ht="1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row>
    <row r="87" spans="1:50" ht="1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row>
    <row r="88" spans="1:50" ht="1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row>
    <row r="89" spans="1:50" ht="1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row>
    <row r="90" spans="1:50" ht="1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row>
    <row r="91" spans="1:50" ht="1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zoomScale="70" zoomScaleNormal="70" workbookViewId="0">
      <selection activeCell="T30" sqref="T30"/>
    </sheetView>
  </sheetViews>
  <sheetFormatPr defaultRowHeight="12.75" x14ac:dyDescent="0.2"/>
  <sheetData>
    <row r="1" spans="1:1" x14ac:dyDescent="0.2">
      <c r="A1" s="8" t="s">
        <v>123</v>
      </c>
    </row>
    <row r="2" spans="1:1" x14ac:dyDescent="0.2">
      <c r="A2" s="8" t="s">
        <v>124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22" zoomScale="130" zoomScaleNormal="130" workbookViewId="0">
      <selection activeCell="T34" sqref="T34"/>
    </sheetView>
  </sheetViews>
  <sheetFormatPr defaultRowHeight="12.75" x14ac:dyDescent="0.2"/>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1" ma:contentTypeDescription="Create a new document." ma:contentTypeScope="" ma:versionID="0606abd12b3dbf30e669d35fc2844960">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a33c513bdcb745396b91bab6c8250b34"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2.xml><?xml version="1.0" encoding="utf-8"?>
<ds:datastoreItem xmlns:ds="http://schemas.openxmlformats.org/officeDocument/2006/customXml" ds:itemID="{3809EBC9-AC9B-41C1-B4C4-BFDA1F422BC1}">
  <ds:schemaRefs>
    <ds:schemaRef ds:uri="http://schemas.microsoft.com/office/2006/metadata/properties"/>
    <ds:schemaRef ds:uri="http://www.w3.org/2000/xmlns/"/>
    <ds:schemaRef ds:uri="http://schemas.microsoft.com/sharepoint/v3"/>
    <ds:schemaRef ds:uri="http://www.w3.org/2001/XMLSchema-instance"/>
    <ds:schemaRef ds:uri="7a85900e-6fd2-45c2-923c-a8c58575d173"/>
    <ds:schemaRef ds:uri="e3f431ef-2a63-4b2b-860e-646449a1814e"/>
    <ds:schemaRef ds:uri="http://schemas.microsoft.com/office/infopath/2007/PartnerControls"/>
  </ds:schemaRefs>
</ds:datastoreItem>
</file>

<file path=customXml/itemProps3.xml><?xml version="1.0" encoding="utf-8"?>
<ds:datastoreItem xmlns:ds="http://schemas.openxmlformats.org/officeDocument/2006/customXml" ds:itemID="{C19BB6DE-C081-4BF4-AE48-6FA2F50815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VA Shenandoah Valley Regional</vt:lpstr>
      <vt:lpstr>Virginia South Central</vt:lpstr>
      <vt:lpstr>Richmond-Petersburg, VA</vt:lpstr>
      <vt:lpstr>Bristol &amp; Kingsport TN&amp;VA, MSA</vt:lpstr>
      <vt:lpstr>Virginia Tourism Regions</vt:lpstr>
      <vt:lpstr>'Current Week View'!Print_Area</vt:lpstr>
      <vt:lpstr>Help!Print_Area</vt:lpstr>
      <vt:lpstr>'Rolling-28 Day View'!Print_Area</vt:lpstr>
      <vt:lpstr>'Translation Table'!Print_Area</vt:lpstr>
      <vt:lpstr>'Current Week View'!Print_Titles</vt:lpstr>
      <vt:lpstr>'Rolling-28 Day View'!Print_Titles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2004-07-20T21:40:42Z</dcterms:created>
  <dcterms:modified xsi:type="dcterms:W3CDTF">2026-01-16T13:19:05Z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